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ТНиК-17-23" sheetId="2" r:id="rId1"/>
    <sheet name="ЭРЭ)" sheetId="3" r:id="rId2"/>
    <sheet name="КИПиА" sheetId="4" r:id="rId3"/>
  </sheets>
  <calcPr calcId="162913"/>
</workbook>
</file>

<file path=xl/calcChain.xml><?xml version="1.0" encoding="utf-8"?>
<calcChain xmlns="http://schemas.openxmlformats.org/spreadsheetml/2006/main">
  <c r="F54" i="4" l="1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E54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E32" i="4"/>
  <c r="C50" i="4"/>
  <c r="C54" i="4" s="1"/>
  <c r="C32" i="4"/>
  <c r="H30" i="3" l="1"/>
  <c r="AJ48" i="3" l="1"/>
  <c r="AK48" i="3"/>
  <c r="AL48" i="3"/>
  <c r="AM48" i="3"/>
  <c r="AI48" i="3"/>
  <c r="C48" i="3"/>
  <c r="AW33" i="3"/>
  <c r="Y48" i="3"/>
  <c r="Z48" i="3"/>
  <c r="AA48" i="3"/>
  <c r="AB48" i="3"/>
  <c r="AC48" i="3"/>
  <c r="AD48" i="3"/>
  <c r="AE48" i="3"/>
  <c r="AF48" i="3"/>
  <c r="AG48" i="3"/>
  <c r="AH48" i="3"/>
  <c r="X48" i="3"/>
  <c r="AW49" i="3"/>
  <c r="AN48" i="3"/>
  <c r="AO48" i="3"/>
  <c r="AP48" i="3"/>
  <c r="AQ48" i="3"/>
  <c r="AR48" i="3"/>
  <c r="AS48" i="3"/>
  <c r="AT48" i="3"/>
  <c r="AU48" i="3"/>
  <c r="AW41" i="3"/>
  <c r="AW40" i="3"/>
  <c r="AW35" i="3" l="1"/>
  <c r="AW36" i="3"/>
  <c r="AW37" i="3"/>
  <c r="AW38" i="3"/>
  <c r="AW39" i="3"/>
  <c r="AW42" i="3"/>
  <c r="AW43" i="3"/>
  <c r="AW44" i="3"/>
  <c r="AW45" i="3"/>
  <c r="AW46" i="3"/>
  <c r="AW34" i="3"/>
  <c r="C30" i="3"/>
  <c r="C52" i="3" s="1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10" i="3"/>
  <c r="F30" i="3"/>
  <c r="G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E30" i="3"/>
  <c r="AW30" i="3" l="1"/>
  <c r="AW48" i="3"/>
  <c r="AV48" i="3"/>
  <c r="AW32" i="3"/>
  <c r="W30" i="3"/>
  <c r="AW9" i="3"/>
  <c r="AW8" i="3"/>
  <c r="AW41" i="2" l="1"/>
  <c r="AW40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E39" i="2"/>
  <c r="AD39" i="2"/>
  <c r="AC39" i="2"/>
  <c r="AB39" i="2"/>
  <c r="AA39" i="2"/>
  <c r="Z39" i="2"/>
  <c r="Y39" i="2"/>
  <c r="X39" i="2"/>
  <c r="C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C43" i="2" s="1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39" i="2" l="1"/>
  <c r="AW25" i="2"/>
</calcChain>
</file>

<file path=xl/sharedStrings.xml><?xml version="1.0" encoding="utf-8"?>
<sst xmlns="http://schemas.openxmlformats.org/spreadsheetml/2006/main" count="502" uniqueCount="169">
  <si>
    <t>Сентябрь</t>
  </si>
  <si>
    <t>Октябрь</t>
  </si>
  <si>
    <t>Декабрь</t>
  </si>
  <si>
    <t>Январь</t>
  </si>
  <si>
    <t>Февраль</t>
  </si>
  <si>
    <t>Апрель</t>
  </si>
  <si>
    <t>Май</t>
  </si>
  <si>
    <t>Июнь</t>
  </si>
  <si>
    <t>25 - 31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</si>
  <si>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</si>
  <si>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</si>
  <si>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</si>
  <si>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</si>
  <si>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</si>
  <si>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</si>
  <si>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</si>
  <si>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</si>
  <si>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</si>
  <si>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</si>
  <si>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</si>
  <si>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</si>
  <si>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</si>
  <si>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</si>
  <si>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</si>
  <si>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</si>
  <si>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</si>
  <si>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</si>
  <si>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</si>
  <si>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</si>
  <si>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</si>
  <si>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</si>
  <si>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</si>
  <si>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</si>
  <si>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</si>
  <si>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</si>
  <si>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</si>
  <si>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</si>
  <si>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</si>
  <si>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</si>
  <si>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</si>
  <si>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</si>
  <si>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</si>
  <si>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</si>
  <si>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</si>
  <si>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</si>
  <si>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</si>
  <si>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</si>
  <si>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</si>
  <si>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</si>
  <si>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</si>
  <si>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</si>
  <si>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</si>
  <si>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1-2сентября</t>
  </si>
  <si>
    <t>4-9 сентября</t>
  </si>
  <si>
    <t>11-16 сентября</t>
  </si>
  <si>
    <t>8-23 сентября</t>
  </si>
  <si>
    <t>25-30 сентября</t>
  </si>
  <si>
    <t>2-7 октября</t>
  </si>
  <si>
    <t>9-14 октября</t>
  </si>
  <si>
    <t>23-28 октября</t>
  </si>
  <si>
    <t>30-04 ноября</t>
  </si>
  <si>
    <t>06-11 ноября</t>
  </si>
  <si>
    <t>13-18 ноября</t>
  </si>
  <si>
    <t>20-25 ноября</t>
  </si>
  <si>
    <t>27 - 02 декабря</t>
  </si>
  <si>
    <t>ноябрь</t>
  </si>
  <si>
    <t>4 - 9 декабря</t>
  </si>
  <si>
    <t>11 - 16 декабря</t>
  </si>
  <si>
    <t>18 - 23 декабря</t>
  </si>
  <si>
    <t>31.12 по 13.01.января             КАНИКУЛЫ</t>
  </si>
  <si>
    <t>15 - 20 января</t>
  </si>
  <si>
    <t>22- 27 января</t>
  </si>
  <si>
    <t>29 - 03 февраля</t>
  </si>
  <si>
    <t>05- 10 февраля</t>
  </si>
  <si>
    <t>12- 17 февраля</t>
  </si>
  <si>
    <t>19-24 февраля</t>
  </si>
  <si>
    <t xml:space="preserve">26-02 марта </t>
  </si>
  <si>
    <t>4-9 марта</t>
  </si>
  <si>
    <t>11-16 марта</t>
  </si>
  <si>
    <t>18-23 марта</t>
  </si>
  <si>
    <t>25-30 марта</t>
  </si>
  <si>
    <t>март</t>
  </si>
  <si>
    <t>1 - 5 апреля</t>
  </si>
  <si>
    <t>8 - 12 апреля</t>
  </si>
  <si>
    <t>15 - 19 апреля</t>
  </si>
  <si>
    <t>22 - 26 апреля</t>
  </si>
  <si>
    <t>29 - 03 мая</t>
  </si>
  <si>
    <t>6 - 10 мая</t>
  </si>
  <si>
    <t>13-17 мая</t>
  </si>
  <si>
    <t>20-24 мая</t>
  </si>
  <si>
    <t>27-31 мая</t>
  </si>
  <si>
    <t>03-07 июня</t>
  </si>
  <si>
    <t>10-14 июня</t>
  </si>
  <si>
    <t>17-21 июня</t>
  </si>
  <si>
    <t>Наименование дисциплин</t>
  </si>
  <si>
    <t>№ п/п</t>
  </si>
  <si>
    <t>ФИО</t>
  </si>
  <si>
    <t>Кол-во часов</t>
  </si>
  <si>
    <t>СГЦ.01 История России</t>
  </si>
  <si>
    <t>СГЦ.02 Иностранный язык в профессиональной деятельности</t>
  </si>
  <si>
    <t>СГЦ.03 Безопасность жизнедеятельности</t>
  </si>
  <si>
    <t>СГЦ .04 Основы финансовой грамотности</t>
  </si>
  <si>
    <t>СГЦ.05 Физическая культура</t>
  </si>
  <si>
    <t>ОПЦ.01 Техническое черчение</t>
  </si>
  <si>
    <t>ОПЦ.02 Электротехника</t>
  </si>
  <si>
    <r>
      <t>ОПЦ.03 Охрана труда</t>
    </r>
    <r>
      <rPr>
        <sz val="11"/>
        <color rgb="FFFF0000"/>
        <rFont val="Calibri"/>
        <family val="2"/>
        <charset val="204"/>
        <scheme val="minor"/>
      </rPr>
      <t>( комплексный экзамен)</t>
    </r>
  </si>
  <si>
    <t>ОПЦ.04 Основы материаловедения и технология общеслесарных работ</t>
  </si>
  <si>
    <t>ОПЦ.05 Основы технической механики</t>
  </si>
  <si>
    <t>УП.02.01 Учебная практика</t>
  </si>
  <si>
    <t>2 ПОЛУГОДИЕ</t>
  </si>
  <si>
    <t>Пелевина О.И</t>
  </si>
  <si>
    <t>ГПХ</t>
  </si>
  <si>
    <t>УП.01.01 Учебная практика</t>
  </si>
  <si>
    <t>Производственная практика</t>
  </si>
  <si>
    <t>ГИА</t>
  </si>
  <si>
    <t xml:space="preserve">ИТОГО по 1 полугодию </t>
  </si>
  <si>
    <t>ИТОГО ВСЕГО:</t>
  </si>
  <si>
    <t>Барашкина Р.В.</t>
  </si>
  <si>
    <t>Горбачев Д.В.</t>
  </si>
  <si>
    <t>Попов М.П.</t>
  </si>
  <si>
    <t>Пономарева А.В.</t>
  </si>
  <si>
    <t>Незавитина А.И.</t>
  </si>
  <si>
    <t>Лощинин А.А.</t>
  </si>
  <si>
    <t xml:space="preserve">ЭКЗАМЕН </t>
  </si>
  <si>
    <t>1 ПОЛУГОДИЕ</t>
  </si>
  <si>
    <t xml:space="preserve">ИТОГО по 2 полугодию </t>
  </si>
  <si>
    <t>Нарижний С.С.</t>
  </si>
  <si>
    <t>МТНиК-17-23</t>
  </si>
  <si>
    <t>30 июня( суббота)-ВРУЧЕНИЕ</t>
  </si>
  <si>
    <t>44</t>
  </si>
  <si>
    <t>16-21 октября</t>
  </si>
  <si>
    <r>
      <t xml:space="preserve">МДК.02.01 Обслуживание и поддержание работоспособности оборудования и установок                          </t>
    </r>
    <r>
      <rPr>
        <sz val="11"/>
        <color rgb="FFFF0000"/>
        <rFont val="Calibri"/>
        <family val="2"/>
        <charset val="204"/>
        <scheme val="minor"/>
      </rPr>
      <t>( комплексный экзамен)-196</t>
    </r>
  </si>
  <si>
    <t>МДК.01.01 Эксплуатация оборудования и установок(180)</t>
  </si>
  <si>
    <t>ПКП(экзамен)</t>
  </si>
  <si>
    <t>25 - 30 (20 часов)+ 16 ПА</t>
  </si>
  <si>
    <t>ЭРЭ-26-23</t>
  </si>
  <si>
    <t>ОПЦ.04 Электроматериаловедение</t>
  </si>
  <si>
    <t>Ваганов И.А.</t>
  </si>
  <si>
    <t>СГЦ.06 Основы бережливого производства</t>
  </si>
  <si>
    <t>ОПЦ.06 Электробезопасность</t>
  </si>
  <si>
    <t>ОПЦ.07 Электрические машины , электропривод и системы управления электроснабжением</t>
  </si>
  <si>
    <t>МДК.01.01 Выполнение монтажа и наладки устройств электроснабжения и электрооборудования ( по отраслям)-132ч.</t>
  </si>
  <si>
    <r>
      <t xml:space="preserve">ОПЦ.03 Охрана труда </t>
    </r>
    <r>
      <rPr>
        <sz val="11"/>
        <color rgb="FFFF0000"/>
        <rFont val="Calibri"/>
        <family val="2"/>
        <charset val="204"/>
        <scheme val="minor"/>
      </rPr>
      <t>(экзамен)</t>
    </r>
  </si>
  <si>
    <t>ОПЦ.01 Электротехника с основами электроники</t>
  </si>
  <si>
    <t>ОПЦ.02 Техническое черчение и чтение чертежей</t>
  </si>
  <si>
    <t>МДК.02.01 Выполнение технического обслуживания устройств электроснабжения и электрооборудования (по отраслям)</t>
  </si>
  <si>
    <r>
      <t>МДК.02.01 Выполнение технического обслуживания устройств электроснабжения и электрооборудования (по отраслям)</t>
    </r>
    <r>
      <rPr>
        <sz val="11"/>
        <color rgb="FFFF0000"/>
        <rFont val="Calibri"/>
        <family val="2"/>
        <charset val="204"/>
        <scheme val="minor"/>
      </rPr>
      <t xml:space="preserve"> экзамен</t>
    </r>
  </si>
  <si>
    <t>МДК.03.01 Выполнение ремонта и работ по предупреждению аварий и неполадок устройств электроснабжения и электрооборудования (по отраслям)</t>
  </si>
  <si>
    <t>УП.03.01 Учебная практика</t>
  </si>
  <si>
    <t>24 - 29</t>
  </si>
  <si>
    <t>18-23 сентября</t>
  </si>
  <si>
    <t>ОП.01 Основы черчения</t>
  </si>
  <si>
    <t>ОП.02 Основы электротехники и микроэлектроники</t>
  </si>
  <si>
    <t>ОП.03 Основы технической механики</t>
  </si>
  <si>
    <t>ОП.04 Допуски и технические измерения</t>
  </si>
  <si>
    <t>ОП.05 Основы материаловедения</t>
  </si>
  <si>
    <t>ОП.07 Безопасность жизнедеятельности</t>
  </si>
  <si>
    <t>ОП.08 Основы предпринимательской деятельности</t>
  </si>
  <si>
    <t>ОП.09 Охрана труда</t>
  </si>
  <si>
    <t>МДК.01.01 Технология слесарных и слесарно-сборочных работ</t>
  </si>
  <si>
    <t>МДК.02.01 Технология электромонтажных работ</t>
  </si>
  <si>
    <t>Карнаухов Е.В.</t>
  </si>
  <si>
    <t>МДК.02.02 Технология проведения стандартных испытаний метрологических поверок средств измерений и элементов систем автоматики</t>
  </si>
  <si>
    <t>ФК.00 Физическая культура</t>
  </si>
  <si>
    <t>Комплексный экзамен</t>
  </si>
  <si>
    <t>ОП.06 Основы автоматизации производства</t>
  </si>
  <si>
    <t>ОП.10 Контрольно-измерительные приборы</t>
  </si>
  <si>
    <t>МДК.03.01 Технология сборки, ремонта регулировки контрольно-измерительных приборов и систем автоматики</t>
  </si>
  <si>
    <t>КИПиА-23-23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</si>
</sst>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"/>
      <color rgb="FFFF0000"/>
      <name val="Tahoma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1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textRotation="90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16" fontId="2" fillId="2" borderId="1" xfId="1" applyNumberFormat="1" applyFont="1" applyFill="1" applyBorder="1" applyAlignment="1" applyProtection="1">
      <alignment horizontal="center" vertical="center" textRotation="90"/>
      <protection locked="0"/>
    </xf>
    <xf numFmtId="0" fontId="2" fillId="3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10" xfId="0" applyBorder="1"/>
    <xf numFmtId="0" fontId="0" fillId="0" borderId="3" xfId="0" applyFill="1" applyBorder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/>
    <xf numFmtId="0" fontId="5" fillId="0" borderId="14" xfId="0" applyFont="1" applyBorder="1"/>
    <xf numFmtId="0" fontId="3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wrapText="1"/>
    </xf>
    <xf numFmtId="0" fontId="8" fillId="2" borderId="1" xfId="1" applyNumberFormat="1" applyFont="1" applyFill="1" applyBorder="1" applyAlignment="1" applyProtection="1">
      <alignment horizontal="center" vertical="center" textRotation="90"/>
      <protection locked="0"/>
    </xf>
    <xf numFmtId="0" fontId="0" fillId="5" borderId="1" xfId="0" applyFill="1" applyBorder="1"/>
    <xf numFmtId="0" fontId="11" fillId="0" borderId="1" xfId="0" applyFont="1" applyBorder="1"/>
    <xf numFmtId="0" fontId="0" fillId="6" borderId="1" xfId="0" applyFill="1" applyBorder="1"/>
    <xf numFmtId="0" fontId="0" fillId="6" borderId="0" xfId="0" applyFill="1"/>
    <xf numFmtId="0" fontId="0" fillId="8" borderId="13" xfId="0" applyFill="1" applyBorder="1"/>
    <xf numFmtId="0" fontId="0" fillId="8" borderId="12" xfId="0" applyFill="1" applyBorder="1"/>
    <xf numFmtId="0" fontId="0" fillId="8" borderId="1" xfId="0" applyFill="1" applyBorder="1"/>
    <xf numFmtId="0" fontId="0" fillId="8" borderId="0" xfId="0" applyFill="1"/>
    <xf numFmtId="0" fontId="0" fillId="9" borderId="13" xfId="0" applyFill="1" applyBorder="1"/>
    <xf numFmtId="0" fontId="0" fillId="9" borderId="12" xfId="0" applyFill="1" applyBorder="1"/>
    <xf numFmtId="0" fontId="0" fillId="9" borderId="1" xfId="0" applyFill="1" applyBorder="1"/>
    <xf numFmtId="0" fontId="0" fillId="9" borderId="0" xfId="0" applyFill="1"/>
    <xf numFmtId="0" fontId="0" fillId="6" borderId="4" xfId="0" applyFill="1" applyBorder="1"/>
    <xf numFmtId="0" fontId="0" fillId="6" borderId="2" xfId="0" applyFill="1" applyBorder="1"/>
    <xf numFmtId="0" fontId="3" fillId="7" borderId="1" xfId="0" applyFont="1" applyFill="1" applyBorder="1"/>
    <xf numFmtId="0" fontId="0" fillId="0" borderId="3" xfId="0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5" borderId="3" xfId="1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textRotation="90"/>
      <protection locked="0"/>
    </xf>
    <xf numFmtId="0" fontId="0" fillId="4" borderId="10" xfId="0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2" fillId="2" borderId="2" xfId="1" applyNumberFormat="1" applyFont="1" applyFill="1" applyBorder="1" applyAlignment="1" applyProtection="1">
      <alignment horizontal="center" vertical="center" textRotation="90"/>
      <protection locked="0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5" borderId="3" xfId="1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3" xfId="0" applyFill="1" applyBorder="1" applyAlignment="1">
      <alignment horizontal="center" vertical="center"/>
    </xf>
    <xf numFmtId="0" fontId="0" fillId="7" borderId="1" xfId="0" applyFont="1" applyFill="1" applyBorder="1"/>
    <xf numFmtId="0" fontId="12" fillId="0" borderId="1" xfId="0" applyFont="1" applyBorder="1"/>
    <xf numFmtId="0" fontId="0" fillId="7" borderId="1" xfId="0" applyFill="1" applyBorder="1"/>
    <xf numFmtId="0" fontId="11" fillId="7" borderId="1" xfId="0" applyFont="1" applyFill="1" applyBorder="1"/>
    <xf numFmtId="0" fontId="0" fillId="7" borderId="3" xfId="0" applyFill="1" applyBorder="1" applyAlignment="1"/>
    <xf numFmtId="0" fontId="12" fillId="7" borderId="1" xfId="0" applyFont="1" applyFill="1" applyBorder="1"/>
    <xf numFmtId="0" fontId="4" fillId="7" borderId="1" xfId="0" applyFont="1" applyFill="1" applyBorder="1"/>
    <xf numFmtId="0" fontId="0" fillId="7" borderId="1" xfId="0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/>
    </xf>
    <xf numFmtId="0" fontId="0" fillId="7" borderId="12" xfId="0" applyFill="1" applyBorder="1" applyAlignment="1">
      <alignment horizontal="center" vertical="center"/>
    </xf>
    <xf numFmtId="0" fontId="0" fillId="7" borderId="4" xfId="0" applyFill="1" applyBorder="1"/>
    <xf numFmtId="0" fontId="0" fillId="7" borderId="2" xfId="0" applyFill="1" applyBorder="1"/>
    <xf numFmtId="0" fontId="0" fillId="7" borderId="0" xfId="0" applyFill="1"/>
    <xf numFmtId="0" fontId="0" fillId="4" borderId="10" xfId="0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/>
    </xf>
    <xf numFmtId="0" fontId="2" fillId="5" borderId="3" xfId="1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textRotation="90"/>
      <protection locked="0"/>
    </xf>
    <xf numFmtId="0" fontId="0" fillId="7" borderId="3" xfId="0" applyFill="1" applyBorder="1" applyAlignment="1"/>
    <xf numFmtId="0" fontId="2" fillId="7" borderId="0" xfId="1" applyFont="1" applyFill="1" applyAlignment="1" applyProtection="1">
      <alignment horizontal="center" vertical="center"/>
      <protection locked="0"/>
    </xf>
    <xf numFmtId="0" fontId="0" fillId="0" borderId="1" xfId="0" applyFill="1" applyBorder="1"/>
    <xf numFmtId="0" fontId="11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/>
    <xf numFmtId="0" fontId="6" fillId="0" borderId="3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9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1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1" applyNumberFormat="1" applyFont="1" applyBorder="1" applyAlignment="1" applyProtection="1">
      <alignment horizontal="center" vertical="center"/>
      <protection locked="0"/>
    </xf>
    <xf numFmtId="0" fontId="2" fillId="0" borderId="5" xfId="1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2" fillId="4" borderId="4" xfId="1" applyNumberFormat="1" applyFont="1" applyFill="1" applyBorder="1" applyAlignment="1" applyProtection="1">
      <alignment horizontal="center" vertical="center" textRotation="90"/>
      <protection locked="0"/>
    </xf>
    <xf numFmtId="0" fontId="0" fillId="4" borderId="10" xfId="0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10" borderId="2" xfId="1" applyNumberFormat="1" applyFont="1" applyFill="1" applyBorder="1" applyAlignment="1" applyProtection="1">
      <alignment horizontal="center" vertical="center" textRotation="90"/>
      <protection locked="0"/>
    </xf>
    <xf numFmtId="0" fontId="0" fillId="4" borderId="3" xfId="0" applyFill="1" applyBorder="1" applyAlignment="1">
      <alignment horizontal="center" vertical="center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5" borderId="2" xfId="1" applyNumberFormat="1" applyFont="1" applyFill="1" applyBorder="1" applyAlignment="1" applyProtection="1">
      <alignment horizontal="center" vertical="center" textRotation="90" wrapText="1"/>
      <protection locked="0"/>
    </xf>
    <xf numFmtId="0" fontId="2" fillId="5" borderId="3" xfId="1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/>
    <xf numFmtId="0" fontId="0" fillId="0" borderId="3" xfId="0" applyBorder="1" applyAlignment="1"/>
    <xf numFmtId="0" fontId="2" fillId="2" borderId="6" xfId="1" applyNumberFormat="1" applyFont="1" applyFill="1" applyBorder="1" applyAlignment="1" applyProtection="1">
      <alignment horizontal="center" vertical="center" textRotation="90"/>
      <protection locked="0"/>
    </xf>
    <xf numFmtId="0" fontId="0" fillId="0" borderId="11" xfId="0" applyBorder="1" applyAlignment="1">
      <alignment horizontal="center" vertical="center"/>
    </xf>
    <xf numFmtId="0" fontId="2" fillId="0" borderId="7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textRotation="90"/>
      <protection locked="0"/>
    </xf>
    <xf numFmtId="0" fontId="0" fillId="0" borderId="1" xfId="0" applyBorder="1" applyAlignment="1">
      <alignment horizontal="center" vertical="center"/>
    </xf>
    <xf numFmtId="0" fontId="2" fillId="0" borderId="8" xfId="1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7" borderId="2" xfId="0" applyFill="1" applyBorder="1" applyAlignment="1"/>
    <xf numFmtId="0" fontId="0" fillId="7" borderId="3" xfId="0" applyFill="1" applyBorder="1" applyAlignment="1"/>
    <xf numFmtId="0" fontId="0" fillId="0" borderId="2" xfId="0" applyFill="1" applyBorder="1" applyAlignment="1"/>
    <xf numFmtId="0" fontId="0" fillId="0" borderId="12" xfId="0" applyFill="1" applyBorder="1" applyAlignment="1"/>
    <xf numFmtId="0" fontId="0" fillId="0" borderId="3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7" borderId="12" xfId="0" applyFill="1" applyBorder="1" applyAlignme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zoomScale="55" zoomScaleNormal="55" workbookViewId="0">
      <selection activeCell="W57" sqref="W57"/>
    </sheetView>
  </sheetViews>
  <sheetFormatPr defaultRowHeight="15" x14ac:dyDescent="0.25"/>
  <cols>
    <col min="1" max="1" width="6.5703125" customWidth="1"/>
    <col min="2" max="2" width="43.42578125" customWidth="1"/>
    <col min="3" max="3" width="13.28515625" customWidth="1"/>
    <col min="4" max="4" width="18.85546875" customWidth="1"/>
    <col min="5" max="48" width="9.140625" customWidth="1"/>
    <col min="49" max="49" width="5.5703125" customWidth="1"/>
  </cols>
  <sheetData>
    <row r="1" spans="1:49" ht="28.5" x14ac:dyDescent="0.45">
      <c r="A1" s="82" t="s">
        <v>127</v>
      </c>
      <c r="B1" s="83"/>
      <c r="C1" s="83"/>
      <c r="D1" s="83"/>
      <c r="E1" s="83"/>
      <c r="F1" s="83"/>
      <c r="G1" s="83"/>
      <c r="H1" s="83"/>
      <c r="I1" s="83"/>
    </row>
    <row r="2" spans="1:49" ht="15" customHeight="1" x14ac:dyDescent="0.25">
      <c r="A2" s="84" t="s">
        <v>95</v>
      </c>
      <c r="B2" s="85" t="s">
        <v>94</v>
      </c>
      <c r="C2" s="85" t="s">
        <v>97</v>
      </c>
      <c r="D2" s="85" t="s">
        <v>96</v>
      </c>
      <c r="E2" s="88" t="s">
        <v>0</v>
      </c>
      <c r="F2" s="89"/>
      <c r="G2" s="89"/>
      <c r="H2" s="89"/>
      <c r="I2" s="90"/>
      <c r="J2" s="104" t="s">
        <v>1</v>
      </c>
      <c r="K2" s="114"/>
      <c r="L2" s="93"/>
      <c r="M2" s="94"/>
      <c r="N2" s="91" t="s">
        <v>60</v>
      </c>
      <c r="O2" s="93" t="s">
        <v>65</v>
      </c>
      <c r="P2" s="93"/>
      <c r="Q2" s="94"/>
      <c r="R2" s="95" t="s">
        <v>64</v>
      </c>
      <c r="S2" s="97" t="s">
        <v>2</v>
      </c>
      <c r="T2" s="97"/>
      <c r="U2" s="97"/>
      <c r="V2" s="97"/>
      <c r="W2" s="98" t="s">
        <v>69</v>
      </c>
      <c r="X2" s="104" t="s">
        <v>3</v>
      </c>
      <c r="Y2" s="94"/>
      <c r="Z2" s="112" t="s">
        <v>72</v>
      </c>
      <c r="AA2" s="104" t="s">
        <v>4</v>
      </c>
      <c r="AB2" s="93"/>
      <c r="AC2" s="94"/>
      <c r="AD2" s="112" t="s">
        <v>76</v>
      </c>
      <c r="AE2" s="97" t="s">
        <v>81</v>
      </c>
      <c r="AF2" s="113"/>
      <c r="AG2" s="113"/>
      <c r="AH2" s="113"/>
      <c r="AI2" s="104" t="s">
        <v>5</v>
      </c>
      <c r="AJ2" s="93"/>
      <c r="AK2" s="93"/>
      <c r="AL2" s="93"/>
      <c r="AM2" s="102" t="s">
        <v>86</v>
      </c>
      <c r="AN2" s="104" t="s">
        <v>6</v>
      </c>
      <c r="AO2" s="93"/>
      <c r="AP2" s="93"/>
      <c r="AQ2" s="94"/>
      <c r="AR2" s="35" t="s">
        <v>8</v>
      </c>
      <c r="AS2" s="97" t="s">
        <v>7</v>
      </c>
      <c r="AT2" s="97"/>
      <c r="AU2" s="97"/>
      <c r="AV2" s="97"/>
    </row>
    <row r="3" spans="1:49" ht="123" x14ac:dyDescent="0.25">
      <c r="A3" s="84"/>
      <c r="B3" s="86"/>
      <c r="C3" s="86"/>
      <c r="D3" s="86"/>
      <c r="E3" s="3" t="s">
        <v>52</v>
      </c>
      <c r="F3" s="3" t="s">
        <v>53</v>
      </c>
      <c r="G3" s="3" t="s">
        <v>54</v>
      </c>
      <c r="H3" s="3" t="s">
        <v>55</v>
      </c>
      <c r="I3" s="3" t="s">
        <v>56</v>
      </c>
      <c r="J3" s="3" t="s">
        <v>57</v>
      </c>
      <c r="K3" s="3" t="s">
        <v>58</v>
      </c>
      <c r="L3" s="3" t="s">
        <v>130</v>
      </c>
      <c r="M3" s="3" t="s">
        <v>59</v>
      </c>
      <c r="N3" s="92"/>
      <c r="O3" s="3" t="s">
        <v>61</v>
      </c>
      <c r="P3" s="3" t="s">
        <v>62</v>
      </c>
      <c r="Q3" s="3" t="s">
        <v>63</v>
      </c>
      <c r="R3" s="96"/>
      <c r="S3" s="1" t="s">
        <v>66</v>
      </c>
      <c r="T3" s="1" t="s">
        <v>67</v>
      </c>
      <c r="U3" s="1" t="s">
        <v>68</v>
      </c>
      <c r="V3" s="1" t="s">
        <v>134</v>
      </c>
      <c r="W3" s="99"/>
      <c r="X3" s="1" t="s">
        <v>70</v>
      </c>
      <c r="Y3" s="1" t="s">
        <v>71</v>
      </c>
      <c r="Z3" s="111"/>
      <c r="AA3" s="1" t="s">
        <v>73</v>
      </c>
      <c r="AB3" s="1" t="s">
        <v>74</v>
      </c>
      <c r="AC3" s="1" t="s">
        <v>75</v>
      </c>
      <c r="AD3" s="111"/>
      <c r="AE3" s="1" t="s">
        <v>77</v>
      </c>
      <c r="AF3" s="1" t="s">
        <v>78</v>
      </c>
      <c r="AG3" s="1" t="s">
        <v>79</v>
      </c>
      <c r="AH3" s="1" t="s">
        <v>80</v>
      </c>
      <c r="AI3" s="1" t="s">
        <v>82</v>
      </c>
      <c r="AJ3" s="1" t="s">
        <v>83</v>
      </c>
      <c r="AK3" s="1" t="s">
        <v>84</v>
      </c>
      <c r="AL3" s="1" t="s">
        <v>85</v>
      </c>
      <c r="AM3" s="103"/>
      <c r="AN3" s="1" t="s">
        <v>87</v>
      </c>
      <c r="AO3" s="1" t="s">
        <v>88</v>
      </c>
      <c r="AP3" s="1" t="s">
        <v>89</v>
      </c>
      <c r="AQ3" s="1" t="s">
        <v>90</v>
      </c>
      <c r="AR3" s="1" t="s">
        <v>91</v>
      </c>
      <c r="AS3" s="1" t="s">
        <v>92</v>
      </c>
      <c r="AT3" s="1" t="s">
        <v>93</v>
      </c>
      <c r="AU3" s="1" t="s">
        <v>149</v>
      </c>
      <c r="AV3" s="16" t="s">
        <v>128</v>
      </c>
    </row>
    <row r="4" spans="1:49" x14ac:dyDescent="0.25">
      <c r="A4" s="84"/>
      <c r="B4" s="86"/>
      <c r="C4" s="86"/>
      <c r="D4" s="86"/>
      <c r="E4" s="3"/>
      <c r="F4" s="3"/>
      <c r="G4" s="3"/>
      <c r="H4" s="3"/>
      <c r="I4" s="3"/>
      <c r="J4" s="3"/>
      <c r="K4" s="3"/>
      <c r="L4" s="3"/>
      <c r="M4" s="3"/>
      <c r="N4" s="36"/>
      <c r="O4" s="3"/>
      <c r="P4" s="3"/>
      <c r="Q4" s="3"/>
      <c r="R4" s="43"/>
      <c r="S4" s="1"/>
      <c r="T4" s="1"/>
      <c r="U4" s="1"/>
      <c r="V4" s="1"/>
      <c r="W4" s="34"/>
      <c r="X4" s="1"/>
      <c r="Y4" s="1"/>
      <c r="Z4" s="32"/>
      <c r="AA4" s="1"/>
      <c r="AB4" s="1"/>
      <c r="AC4" s="1"/>
      <c r="AD4" s="3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9" x14ac:dyDescent="0.25">
      <c r="A5" s="84"/>
      <c r="B5" s="87"/>
      <c r="C5" s="87"/>
      <c r="D5" s="87"/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2" t="s">
        <v>21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  <c r="AH5" s="2" t="s">
        <v>38</v>
      </c>
      <c r="AI5" s="2" t="s">
        <v>39</v>
      </c>
      <c r="AJ5" s="2" t="s">
        <v>40</v>
      </c>
      <c r="AK5" s="2" t="s">
        <v>41</v>
      </c>
      <c r="AL5" s="2" t="s">
        <v>42</v>
      </c>
      <c r="AM5" s="2" t="s">
        <v>43</v>
      </c>
      <c r="AN5" s="2" t="s">
        <v>44</v>
      </c>
      <c r="AO5" s="2" t="s">
        <v>45</v>
      </c>
      <c r="AP5" s="2" t="s">
        <v>46</v>
      </c>
      <c r="AQ5" s="2" t="s">
        <v>47</v>
      </c>
      <c r="AR5" s="2" t="s">
        <v>48</v>
      </c>
      <c r="AS5" s="2" t="s">
        <v>49</v>
      </c>
      <c r="AT5" s="2" t="s">
        <v>50</v>
      </c>
      <c r="AU5" s="2" t="s">
        <v>51</v>
      </c>
      <c r="AV5" s="2" t="s">
        <v>129</v>
      </c>
    </row>
    <row r="6" spans="1:49" hidden="1" x14ac:dyDescent="0.25">
      <c r="A6" s="5"/>
      <c r="B6" s="5"/>
      <c r="C6" s="5"/>
      <c r="D6" s="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</row>
    <row r="7" spans="1:49" ht="18.75" x14ac:dyDescent="0.25">
      <c r="A7" s="106" t="s">
        <v>124</v>
      </c>
      <c r="B7" s="107"/>
      <c r="C7" s="107"/>
      <c r="D7" s="10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9" x14ac:dyDescent="0.25">
      <c r="A8" s="5">
        <v>1</v>
      </c>
      <c r="B8" s="18" t="s">
        <v>98</v>
      </c>
      <c r="C8" s="18">
        <v>32</v>
      </c>
      <c r="D8" s="5" t="s">
        <v>110</v>
      </c>
      <c r="E8" s="46"/>
      <c r="F8" s="46">
        <v>2</v>
      </c>
      <c r="G8" s="46">
        <v>2</v>
      </c>
      <c r="H8" s="46">
        <v>2</v>
      </c>
      <c r="I8" s="46">
        <v>2</v>
      </c>
      <c r="J8" s="46">
        <v>2</v>
      </c>
      <c r="K8" s="46">
        <v>2</v>
      </c>
      <c r="L8" s="46">
        <v>2</v>
      </c>
      <c r="M8" s="46">
        <v>2</v>
      </c>
      <c r="N8" s="46">
        <v>2</v>
      </c>
      <c r="O8" s="46">
        <v>2</v>
      </c>
      <c r="P8" s="46">
        <v>2</v>
      </c>
      <c r="Q8" s="46">
        <v>2</v>
      </c>
      <c r="R8" s="46">
        <v>2</v>
      </c>
      <c r="S8" s="46">
        <v>2</v>
      </c>
      <c r="T8" s="46">
        <v>2</v>
      </c>
      <c r="U8" s="46">
        <v>2</v>
      </c>
      <c r="V8" s="5"/>
      <c r="W8" s="1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>
        <f>E8+F8+G8+H8+I8+J8+L8+M8+N8+O8+P8+Q8+R8+S8+T8+U8+V8+W8+K8</f>
        <v>32</v>
      </c>
    </row>
    <row r="9" spans="1:49" ht="30" x14ac:dyDescent="0.25">
      <c r="A9" s="5">
        <v>2</v>
      </c>
      <c r="B9" s="6" t="s">
        <v>99</v>
      </c>
      <c r="C9" s="18">
        <v>32</v>
      </c>
      <c r="D9" s="5" t="s">
        <v>111</v>
      </c>
      <c r="E9" s="46"/>
      <c r="F9" s="46">
        <v>2</v>
      </c>
      <c r="G9" s="46">
        <v>2</v>
      </c>
      <c r="H9" s="46">
        <v>2</v>
      </c>
      <c r="I9" s="46">
        <v>2</v>
      </c>
      <c r="J9" s="46">
        <v>2</v>
      </c>
      <c r="K9" s="46">
        <v>2</v>
      </c>
      <c r="L9" s="46">
        <v>2</v>
      </c>
      <c r="M9" s="46">
        <v>2</v>
      </c>
      <c r="N9" s="46">
        <v>2</v>
      </c>
      <c r="O9" s="46">
        <v>2</v>
      </c>
      <c r="P9" s="46">
        <v>2</v>
      </c>
      <c r="Q9" s="46">
        <v>2</v>
      </c>
      <c r="R9" s="46">
        <v>2</v>
      </c>
      <c r="S9" s="46">
        <v>2</v>
      </c>
      <c r="T9" s="46">
        <v>2</v>
      </c>
      <c r="U9" s="46">
        <v>2</v>
      </c>
      <c r="V9" s="5"/>
      <c r="W9" s="17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>
        <f t="shared" ref="AW9:AW24" si="0">E9+F9+G9+H9+I9+J9+L9+M9+N9+O9+P9+Q9+R9+S9+T9+U9+V9+W9+K9</f>
        <v>32</v>
      </c>
    </row>
    <row r="10" spans="1:49" s="56" customFormat="1" x14ac:dyDescent="0.25">
      <c r="A10" s="46">
        <v>3</v>
      </c>
      <c r="B10" s="46" t="s">
        <v>100</v>
      </c>
      <c r="C10" s="47">
        <v>26</v>
      </c>
      <c r="D10" s="46" t="s">
        <v>117</v>
      </c>
      <c r="E10" s="46">
        <v>2</v>
      </c>
      <c r="F10" s="46"/>
      <c r="G10" s="46">
        <v>2</v>
      </c>
      <c r="H10" s="46"/>
      <c r="I10" s="46">
        <v>2</v>
      </c>
      <c r="J10" s="46">
        <v>2</v>
      </c>
      <c r="K10" s="46">
        <v>2</v>
      </c>
      <c r="L10" s="46">
        <v>2</v>
      </c>
      <c r="M10" s="46">
        <v>2</v>
      </c>
      <c r="N10" s="46">
        <v>2</v>
      </c>
      <c r="O10" s="46">
        <v>2</v>
      </c>
      <c r="P10" s="46">
        <v>2</v>
      </c>
      <c r="Q10" s="46">
        <v>2</v>
      </c>
      <c r="R10" s="46">
        <v>2</v>
      </c>
      <c r="S10" s="46">
        <v>2</v>
      </c>
      <c r="T10" s="46"/>
      <c r="U10" s="46"/>
      <c r="V10" s="46"/>
      <c r="W10" s="17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56">
        <f t="shared" si="0"/>
        <v>26</v>
      </c>
    </row>
    <row r="11" spans="1:49" x14ac:dyDescent="0.25">
      <c r="A11" s="5">
        <v>4</v>
      </c>
      <c r="B11" s="5" t="s">
        <v>102</v>
      </c>
      <c r="C11" s="5">
        <v>22</v>
      </c>
      <c r="D11" s="5" t="s">
        <v>118</v>
      </c>
      <c r="E11" s="46">
        <v>2</v>
      </c>
      <c r="F11" s="46">
        <v>2</v>
      </c>
      <c r="G11" s="46">
        <v>2</v>
      </c>
      <c r="H11" s="46">
        <v>2</v>
      </c>
      <c r="I11" s="46">
        <v>2</v>
      </c>
      <c r="J11" s="46">
        <v>2</v>
      </c>
      <c r="K11" s="46">
        <v>2</v>
      </c>
      <c r="L11" s="46">
        <v>2</v>
      </c>
      <c r="M11" s="46"/>
      <c r="N11" s="46">
        <v>2</v>
      </c>
      <c r="O11" s="46"/>
      <c r="P11" s="46">
        <v>2</v>
      </c>
      <c r="Q11" s="46">
        <v>2</v>
      </c>
      <c r="R11" s="46"/>
      <c r="S11" s="46"/>
      <c r="T11" s="46"/>
      <c r="U11" s="46"/>
      <c r="V11" s="5"/>
      <c r="W11" s="1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>
        <f t="shared" si="0"/>
        <v>22</v>
      </c>
    </row>
    <row r="12" spans="1:49" x14ac:dyDescent="0.25">
      <c r="A12" s="5">
        <v>5</v>
      </c>
      <c r="B12" s="5" t="s">
        <v>103</v>
      </c>
      <c r="C12" s="5">
        <v>34</v>
      </c>
      <c r="D12" s="5" t="s">
        <v>119</v>
      </c>
      <c r="E12" s="46">
        <v>2</v>
      </c>
      <c r="F12" s="46">
        <v>2</v>
      </c>
      <c r="G12" s="46">
        <v>2</v>
      </c>
      <c r="H12" s="46">
        <v>2</v>
      </c>
      <c r="I12" s="46">
        <v>2</v>
      </c>
      <c r="J12" s="46">
        <v>2</v>
      </c>
      <c r="K12" s="46"/>
      <c r="L12" s="46">
        <v>2</v>
      </c>
      <c r="M12" s="46">
        <v>2</v>
      </c>
      <c r="N12" s="46">
        <v>2</v>
      </c>
      <c r="O12" s="46">
        <v>2</v>
      </c>
      <c r="P12" s="46">
        <v>2</v>
      </c>
      <c r="Q12" s="46">
        <v>2</v>
      </c>
      <c r="R12" s="46">
        <v>2</v>
      </c>
      <c r="S12" s="46">
        <v>2</v>
      </c>
      <c r="T12" s="46">
        <v>2</v>
      </c>
      <c r="U12" s="46">
        <v>2</v>
      </c>
      <c r="V12" s="5">
        <v>2</v>
      </c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>
        <f t="shared" si="0"/>
        <v>34</v>
      </c>
    </row>
    <row r="13" spans="1:49" x14ac:dyDescent="0.25">
      <c r="A13" s="5">
        <v>6</v>
      </c>
      <c r="B13" s="46" t="s">
        <v>104</v>
      </c>
      <c r="C13" s="5">
        <v>52</v>
      </c>
      <c r="D13" s="5" t="s">
        <v>120</v>
      </c>
      <c r="E13" s="46">
        <v>4</v>
      </c>
      <c r="F13" s="46">
        <v>2</v>
      </c>
      <c r="G13" s="46">
        <v>2</v>
      </c>
      <c r="H13" s="46">
        <v>6</v>
      </c>
      <c r="I13" s="46">
        <v>4</v>
      </c>
      <c r="J13" s="46">
        <v>2</v>
      </c>
      <c r="K13" s="46"/>
      <c r="L13" s="46">
        <v>2</v>
      </c>
      <c r="M13" s="46">
        <v>4</v>
      </c>
      <c r="N13" s="46">
        <v>2</v>
      </c>
      <c r="O13" s="46">
        <v>4</v>
      </c>
      <c r="P13" s="46">
        <v>4</v>
      </c>
      <c r="Q13" s="46">
        <v>4</v>
      </c>
      <c r="R13" s="46">
        <v>4</v>
      </c>
      <c r="S13" s="46">
        <v>2</v>
      </c>
      <c r="T13" s="46">
        <v>2</v>
      </c>
      <c r="U13" s="46">
        <v>2</v>
      </c>
      <c r="V13" s="5">
        <v>2</v>
      </c>
      <c r="W13" s="1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>
        <f t="shared" si="0"/>
        <v>52</v>
      </c>
    </row>
    <row r="14" spans="1:49" x14ac:dyDescent="0.25">
      <c r="A14" s="5">
        <v>7</v>
      </c>
      <c r="B14" s="5" t="s">
        <v>105</v>
      </c>
      <c r="C14" s="5">
        <v>34</v>
      </c>
      <c r="D14" s="5" t="s">
        <v>117</v>
      </c>
      <c r="E14" s="46">
        <v>2</v>
      </c>
      <c r="F14" s="46">
        <v>2</v>
      </c>
      <c r="G14" s="46">
        <v>2</v>
      </c>
      <c r="H14" s="46">
        <v>2</v>
      </c>
      <c r="I14" s="46">
        <v>2</v>
      </c>
      <c r="J14" s="46">
        <v>2</v>
      </c>
      <c r="K14" s="46"/>
      <c r="L14" s="46">
        <v>2</v>
      </c>
      <c r="M14" s="46">
        <v>2</v>
      </c>
      <c r="N14" s="46">
        <v>2</v>
      </c>
      <c r="O14" s="46">
        <v>2</v>
      </c>
      <c r="P14" s="46">
        <v>2</v>
      </c>
      <c r="Q14" s="46">
        <v>2</v>
      </c>
      <c r="R14" s="46">
        <v>4</v>
      </c>
      <c r="S14" s="46">
        <v>2</v>
      </c>
      <c r="T14" s="46">
        <v>2</v>
      </c>
      <c r="U14" s="46">
        <v>2</v>
      </c>
      <c r="V14" s="5"/>
      <c r="W14" s="1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>
        <f t="shared" si="0"/>
        <v>34</v>
      </c>
    </row>
    <row r="15" spans="1:49" ht="30" customHeight="1" x14ac:dyDescent="0.25">
      <c r="A15" s="5">
        <v>8</v>
      </c>
      <c r="B15" s="6" t="s">
        <v>106</v>
      </c>
      <c r="C15" s="18">
        <v>50</v>
      </c>
      <c r="D15" s="5" t="s">
        <v>119</v>
      </c>
      <c r="E15" s="46">
        <v>2</v>
      </c>
      <c r="F15" s="46">
        <v>4</v>
      </c>
      <c r="G15" s="46">
        <v>4</v>
      </c>
      <c r="H15" s="46">
        <v>4</v>
      </c>
      <c r="I15" s="46">
        <v>4</v>
      </c>
      <c r="J15" s="46">
        <v>4</v>
      </c>
      <c r="K15" s="46">
        <v>4</v>
      </c>
      <c r="L15" s="46">
        <v>4</v>
      </c>
      <c r="M15" s="46">
        <v>2</v>
      </c>
      <c r="N15" s="46">
        <v>2</v>
      </c>
      <c r="O15" s="46">
        <v>4</v>
      </c>
      <c r="P15" s="46"/>
      <c r="Q15" s="46">
        <v>2</v>
      </c>
      <c r="R15" s="46">
        <v>2</v>
      </c>
      <c r="S15" s="46">
        <v>2</v>
      </c>
      <c r="T15" s="46">
        <v>2</v>
      </c>
      <c r="U15" s="46">
        <v>2</v>
      </c>
      <c r="V15" s="5">
        <v>2</v>
      </c>
      <c r="W15" s="1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>
        <f t="shared" si="0"/>
        <v>50</v>
      </c>
    </row>
    <row r="16" spans="1:49" x14ac:dyDescent="0.25">
      <c r="A16" s="5">
        <v>9</v>
      </c>
      <c r="B16" s="5" t="s">
        <v>107</v>
      </c>
      <c r="C16" s="5">
        <v>42</v>
      </c>
      <c r="D16" s="5" t="s">
        <v>119</v>
      </c>
      <c r="E16" s="46">
        <v>2</v>
      </c>
      <c r="F16" s="46">
        <v>2</v>
      </c>
      <c r="G16" s="46">
        <v>2</v>
      </c>
      <c r="H16" s="46">
        <v>2</v>
      </c>
      <c r="I16" s="46">
        <v>2</v>
      </c>
      <c r="J16" s="46">
        <v>2</v>
      </c>
      <c r="K16" s="46"/>
      <c r="L16" s="46">
        <v>2</v>
      </c>
      <c r="M16" s="46">
        <v>2</v>
      </c>
      <c r="N16" s="46">
        <v>2</v>
      </c>
      <c r="O16" s="46">
        <v>2</v>
      </c>
      <c r="P16" s="46">
        <v>2</v>
      </c>
      <c r="Q16" s="46">
        <v>2</v>
      </c>
      <c r="R16" s="46">
        <v>4</v>
      </c>
      <c r="S16" s="46">
        <v>6</v>
      </c>
      <c r="T16" s="46">
        <v>2</v>
      </c>
      <c r="U16" s="46">
        <v>6</v>
      </c>
      <c r="V16" s="5"/>
      <c r="W16" s="17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>
        <f t="shared" si="0"/>
        <v>42</v>
      </c>
    </row>
    <row r="17" spans="1:49" x14ac:dyDescent="0.25">
      <c r="A17" s="100">
        <v>10</v>
      </c>
      <c r="B17" s="85" t="s">
        <v>131</v>
      </c>
      <c r="C17" s="5">
        <v>76</v>
      </c>
      <c r="D17" s="5" t="s">
        <v>121</v>
      </c>
      <c r="E17" s="46"/>
      <c r="F17" s="46">
        <v>6</v>
      </c>
      <c r="G17" s="46">
        <v>8</v>
      </c>
      <c r="H17" s="46">
        <v>10</v>
      </c>
      <c r="I17" s="46">
        <v>6</v>
      </c>
      <c r="J17" s="46"/>
      <c r="K17" s="46"/>
      <c r="L17" s="46">
        <v>6</v>
      </c>
      <c r="M17" s="46">
        <v>0</v>
      </c>
      <c r="N17" s="46">
        <v>4</v>
      </c>
      <c r="O17" s="46">
        <v>2</v>
      </c>
      <c r="P17" s="46">
        <v>4</v>
      </c>
      <c r="Q17" s="46">
        <v>2</v>
      </c>
      <c r="R17" s="46">
        <v>6</v>
      </c>
      <c r="S17" s="46">
        <v>4</v>
      </c>
      <c r="T17" s="46">
        <v>8</v>
      </c>
      <c r="U17" s="46">
        <v>4</v>
      </c>
      <c r="V17" s="5">
        <v>6</v>
      </c>
      <c r="W17" s="1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>
        <f t="shared" si="0"/>
        <v>76</v>
      </c>
    </row>
    <row r="18" spans="1:49" x14ac:dyDescent="0.25">
      <c r="A18" s="109"/>
      <c r="B18" s="110"/>
      <c r="C18" s="5">
        <v>76</v>
      </c>
      <c r="D18" s="5" t="s">
        <v>122</v>
      </c>
      <c r="E18" s="46"/>
      <c r="F18" s="46">
        <v>12</v>
      </c>
      <c r="G18" s="46">
        <v>6</v>
      </c>
      <c r="H18" s="46"/>
      <c r="I18" s="46">
        <v>4</v>
      </c>
      <c r="J18" s="46"/>
      <c r="K18" s="46">
        <v>8</v>
      </c>
      <c r="L18" s="46">
        <v>8</v>
      </c>
      <c r="M18" s="46"/>
      <c r="N18" s="46"/>
      <c r="O18" s="46">
        <v>2</v>
      </c>
      <c r="P18" s="46">
        <v>2</v>
      </c>
      <c r="Q18" s="46">
        <v>2</v>
      </c>
      <c r="R18" s="46">
        <v>2</v>
      </c>
      <c r="S18" s="46">
        <v>6</v>
      </c>
      <c r="T18" s="46">
        <v>8</v>
      </c>
      <c r="U18" s="46">
        <v>8</v>
      </c>
      <c r="V18" s="5">
        <v>8</v>
      </c>
      <c r="W18" s="17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>
        <f t="shared" si="0"/>
        <v>76</v>
      </c>
    </row>
    <row r="19" spans="1:49" x14ac:dyDescent="0.25">
      <c r="A19" s="109"/>
      <c r="B19" s="110"/>
      <c r="C19" s="5">
        <v>10</v>
      </c>
      <c r="D19" s="5" t="s">
        <v>117</v>
      </c>
      <c r="E19" s="46"/>
      <c r="F19" s="46"/>
      <c r="G19" s="46">
        <v>2</v>
      </c>
      <c r="H19" s="46">
        <v>2</v>
      </c>
      <c r="I19" s="46">
        <v>2</v>
      </c>
      <c r="J19" s="46">
        <v>2</v>
      </c>
      <c r="K19" s="46"/>
      <c r="L19" s="46">
        <v>2</v>
      </c>
      <c r="M19" s="46"/>
      <c r="N19" s="46"/>
      <c r="O19" s="46"/>
      <c r="P19" s="46"/>
      <c r="Q19" s="46"/>
      <c r="R19" s="46"/>
      <c r="S19" s="46"/>
      <c r="T19" s="46"/>
      <c r="U19" s="46"/>
      <c r="V19" s="5"/>
      <c r="W19" s="17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>
        <f t="shared" si="0"/>
        <v>10</v>
      </c>
    </row>
    <row r="20" spans="1:49" x14ac:dyDescent="0.25">
      <c r="A20" s="109"/>
      <c r="B20" s="110"/>
      <c r="C20" s="5">
        <v>8</v>
      </c>
      <c r="D20" s="5" t="s">
        <v>119</v>
      </c>
      <c r="E20" s="46"/>
      <c r="F20" s="46"/>
      <c r="G20" s="46"/>
      <c r="H20" s="46"/>
      <c r="I20" s="46">
        <v>2</v>
      </c>
      <c r="J20" s="46"/>
      <c r="K20" s="46">
        <v>4</v>
      </c>
      <c r="L20" s="46"/>
      <c r="M20" s="46">
        <v>2</v>
      </c>
      <c r="N20" s="46"/>
      <c r="O20" s="46"/>
      <c r="P20" s="46"/>
      <c r="Q20" s="46"/>
      <c r="R20" s="46"/>
      <c r="S20" s="46"/>
      <c r="T20" s="46"/>
      <c r="U20" s="46"/>
      <c r="V20" s="5"/>
      <c r="W20" s="1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>
        <f t="shared" si="0"/>
        <v>8</v>
      </c>
    </row>
    <row r="21" spans="1:49" x14ac:dyDescent="0.25">
      <c r="A21" s="109"/>
      <c r="B21" s="111"/>
      <c r="C21" s="5">
        <v>10</v>
      </c>
      <c r="D21" s="5" t="s">
        <v>120</v>
      </c>
      <c r="E21" s="46"/>
      <c r="F21" s="46"/>
      <c r="G21" s="46"/>
      <c r="H21" s="46">
        <v>2</v>
      </c>
      <c r="I21" s="46"/>
      <c r="J21" s="46">
        <v>2</v>
      </c>
      <c r="K21" s="46"/>
      <c r="L21" s="46"/>
      <c r="M21" s="46">
        <v>4</v>
      </c>
      <c r="N21" s="46">
        <v>2</v>
      </c>
      <c r="O21" s="46"/>
      <c r="P21" s="46"/>
      <c r="Q21" s="46"/>
      <c r="R21" s="46"/>
      <c r="S21" s="46"/>
      <c r="T21" s="46"/>
      <c r="U21" s="46"/>
      <c r="V21" s="5"/>
      <c r="W21" s="1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>
        <f t="shared" si="0"/>
        <v>10</v>
      </c>
    </row>
    <row r="22" spans="1:49" x14ac:dyDescent="0.25">
      <c r="A22" s="101"/>
      <c r="B22" s="10" t="s">
        <v>123</v>
      </c>
      <c r="C22" s="5">
        <v>16</v>
      </c>
      <c r="D22" s="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5">
        <v>16</v>
      </c>
      <c r="W22" s="17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>
        <f t="shared" si="0"/>
        <v>16</v>
      </c>
    </row>
    <row r="23" spans="1:49" x14ac:dyDescent="0.25">
      <c r="A23" s="100">
        <v>11</v>
      </c>
      <c r="B23" s="100" t="s">
        <v>108</v>
      </c>
      <c r="C23" s="5">
        <v>36</v>
      </c>
      <c r="D23" s="5" t="s">
        <v>122</v>
      </c>
      <c r="E23" s="46"/>
      <c r="F23" s="46"/>
      <c r="G23" s="46"/>
      <c r="H23" s="46"/>
      <c r="I23" s="46"/>
      <c r="J23" s="46">
        <v>6</v>
      </c>
      <c r="K23" s="46">
        <v>6</v>
      </c>
      <c r="L23" s="46"/>
      <c r="M23" s="46">
        <v>6</v>
      </c>
      <c r="N23" s="46">
        <v>6</v>
      </c>
      <c r="O23" s="46">
        <v>6</v>
      </c>
      <c r="P23" s="46">
        <v>6</v>
      </c>
      <c r="Q23" s="46"/>
      <c r="R23" s="46"/>
      <c r="S23" s="46"/>
      <c r="T23" s="46"/>
      <c r="U23" s="46"/>
      <c r="V23" s="5"/>
      <c r="W23" s="1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>
        <f t="shared" si="0"/>
        <v>36</v>
      </c>
    </row>
    <row r="24" spans="1:49" x14ac:dyDescent="0.25">
      <c r="A24" s="101"/>
      <c r="B24" s="101"/>
      <c r="C24" s="5">
        <v>72</v>
      </c>
      <c r="D24" s="5" t="s">
        <v>121</v>
      </c>
      <c r="E24" s="46"/>
      <c r="F24" s="46"/>
      <c r="G24" s="46"/>
      <c r="H24" s="46"/>
      <c r="I24" s="46"/>
      <c r="J24" s="46">
        <v>6</v>
      </c>
      <c r="K24" s="46">
        <v>6</v>
      </c>
      <c r="L24" s="46"/>
      <c r="M24" s="46">
        <v>6</v>
      </c>
      <c r="N24" s="46">
        <v>6</v>
      </c>
      <c r="O24" s="46">
        <v>6</v>
      </c>
      <c r="P24" s="46">
        <v>6</v>
      </c>
      <c r="Q24" s="46">
        <v>12</v>
      </c>
      <c r="R24" s="46">
        <v>6</v>
      </c>
      <c r="S24" s="46">
        <v>6</v>
      </c>
      <c r="T24" s="46">
        <v>6</v>
      </c>
      <c r="U24" s="46">
        <v>6</v>
      </c>
      <c r="V24" s="5"/>
      <c r="W24" s="1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>
        <f t="shared" si="0"/>
        <v>72</v>
      </c>
    </row>
    <row r="25" spans="1:49" ht="21" x14ac:dyDescent="0.35">
      <c r="A25" s="5"/>
      <c r="B25" s="45" t="s">
        <v>115</v>
      </c>
      <c r="C25" s="7">
        <f>C8+C9+C10+C11+C12+C13+C14+C15+C16+C17+C18+C19+C20+C21+C22+C23+C24</f>
        <v>628</v>
      </c>
      <c r="D25" s="5"/>
      <c r="E25" s="5">
        <f t="shared" ref="E25:V25" si="1">E8+E9+E10+E11+E12+E13+E14+E15+E16+E17+E18+E19+E20+E21+E22+E23+E24</f>
        <v>16</v>
      </c>
      <c r="F25" s="5">
        <f t="shared" si="1"/>
        <v>36</v>
      </c>
      <c r="G25" s="5">
        <f t="shared" si="1"/>
        <v>36</v>
      </c>
      <c r="H25" s="5">
        <f t="shared" si="1"/>
        <v>36</v>
      </c>
      <c r="I25" s="5">
        <f t="shared" si="1"/>
        <v>36</v>
      </c>
      <c r="J25" s="5">
        <f t="shared" si="1"/>
        <v>36</v>
      </c>
      <c r="K25" s="5">
        <f t="shared" si="1"/>
        <v>36</v>
      </c>
      <c r="L25" s="5">
        <f t="shared" si="1"/>
        <v>36</v>
      </c>
      <c r="M25" s="5">
        <f t="shared" si="1"/>
        <v>36</v>
      </c>
      <c r="N25" s="5">
        <f t="shared" si="1"/>
        <v>36</v>
      </c>
      <c r="O25" s="5">
        <f t="shared" si="1"/>
        <v>36</v>
      </c>
      <c r="P25" s="5">
        <f t="shared" si="1"/>
        <v>36</v>
      </c>
      <c r="Q25" s="5">
        <f t="shared" si="1"/>
        <v>36</v>
      </c>
      <c r="R25" s="5">
        <f t="shared" si="1"/>
        <v>36</v>
      </c>
      <c r="S25" s="5">
        <f t="shared" si="1"/>
        <v>36</v>
      </c>
      <c r="T25" s="5">
        <f t="shared" si="1"/>
        <v>36</v>
      </c>
      <c r="U25" s="5">
        <f t="shared" si="1"/>
        <v>36</v>
      </c>
      <c r="V25" s="44">
        <f t="shared" si="1"/>
        <v>36</v>
      </c>
      <c r="W25" s="17">
        <f>W8+W9+W10+W11+W12+W13+W14+W15+W16+W17+W18+W19+W20+W21+W22+W23+W24</f>
        <v>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13">
        <f>AW8+AW9+AW10+AW11+AW12+AW13+AW14+AW15+AW16+AW17+AW18+AW19+AW20+AW21+AW22+AW23+AW24</f>
        <v>628</v>
      </c>
    </row>
    <row r="26" spans="1:49" ht="15.75" customHeight="1" x14ac:dyDescent="0.3">
      <c r="A26" s="115" t="s">
        <v>109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</row>
    <row r="27" spans="1:49" ht="15.75" hidden="1" customHeight="1" x14ac:dyDescent="0.25">
      <c r="A27" s="5">
        <v>1</v>
      </c>
      <c r="B27" s="11" t="s">
        <v>98</v>
      </c>
      <c r="C27" s="11">
        <v>16</v>
      </c>
      <c r="D27" s="5" t="s">
        <v>110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>
        <f>E27+F27+G27+H27+I27+J27+L27+M27+N27++O27+P27+Q27+R27+S27+T27+U27+V27+W27+X27+Y27++Z27+AA27+AB27+AC27+AD27+AE27+AF27+AG27+AH27+AI27+AJ27+AK27+AL27+K27+AN27+AO27+AP27+AQ27+AS27+AT27+AU27+AV27</f>
        <v>0</v>
      </c>
    </row>
    <row r="28" spans="1:49" x14ac:dyDescent="0.25">
      <c r="A28" s="5">
        <v>1</v>
      </c>
      <c r="B28" s="5" t="s">
        <v>100</v>
      </c>
      <c r="C28" s="18">
        <v>10</v>
      </c>
      <c r="D28" s="5" t="s">
        <v>117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7"/>
      <c r="X28" s="5">
        <v>2</v>
      </c>
      <c r="Y28" s="5"/>
      <c r="Z28" s="5">
        <v>2</v>
      </c>
      <c r="AA28" s="5"/>
      <c r="AB28" s="5">
        <v>2</v>
      </c>
      <c r="AC28" s="5"/>
      <c r="AD28" s="5">
        <v>2</v>
      </c>
      <c r="AE28" s="5">
        <v>2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>
        <f>E28+F28+G28+H28+I28+J28+L28+M28+N28++O28+P28+Q28+R28+S28+T28+U28+V28+W28+X28+Y28++Z28+AA28+AB28+AC28+AD28+AE28+AF28+AG28+AH28+AI28+AJ28+AK28+AL28+K28+AN28+AO28+AP28+AQ28+AS28+AT28+AU28+AV28</f>
        <v>10</v>
      </c>
    </row>
    <row r="29" spans="1:49" x14ac:dyDescent="0.25">
      <c r="A29" s="5">
        <v>2</v>
      </c>
      <c r="B29" s="5" t="s">
        <v>101</v>
      </c>
      <c r="C29" s="5">
        <v>32</v>
      </c>
      <c r="D29" s="5" t="s">
        <v>117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7"/>
      <c r="X29" s="5">
        <v>2</v>
      </c>
      <c r="Y29" s="5">
        <v>2</v>
      </c>
      <c r="Z29" s="5"/>
      <c r="AA29" s="5">
        <v>8</v>
      </c>
      <c r="AB29" s="5">
        <v>4</v>
      </c>
      <c r="AC29" s="5">
        <v>2</v>
      </c>
      <c r="AD29" s="5">
        <v>4</v>
      </c>
      <c r="AE29" s="5">
        <v>4</v>
      </c>
      <c r="AF29" s="5">
        <v>6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>
        <f t="shared" ref="AW29:AW38" si="2">E29+F29+G29+H29+I29+J29+L29+M29+N29++O29+P29+Q29+R29+S29+T29+U29+V29+W29+X29+Y29++Z29+AA29+AB29+AC29+AD29+AE29+AF29+AG29+AH29+AI29+AJ29+AK29+AL29+K29+AN29+AO29+AP29+AQ29+AS29+AT29+AU29+AV29</f>
        <v>32</v>
      </c>
    </row>
    <row r="30" spans="1:49" hidden="1" x14ac:dyDescent="0.25">
      <c r="A30" s="5"/>
      <c r="B30" s="15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7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>
        <f t="shared" si="2"/>
        <v>0</v>
      </c>
    </row>
    <row r="31" spans="1:49" x14ac:dyDescent="0.25">
      <c r="A31" s="5">
        <v>3</v>
      </c>
      <c r="B31" s="5" t="s">
        <v>102</v>
      </c>
      <c r="C31" s="5">
        <v>14</v>
      </c>
      <c r="D31" s="5" t="s">
        <v>118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7"/>
      <c r="X31" s="5">
        <v>2</v>
      </c>
      <c r="Y31" s="5"/>
      <c r="Z31" s="5">
        <v>2</v>
      </c>
      <c r="AA31" s="5">
        <v>2</v>
      </c>
      <c r="AB31" s="5">
        <v>2</v>
      </c>
      <c r="AC31" s="5">
        <v>2</v>
      </c>
      <c r="AD31" s="5">
        <v>2</v>
      </c>
      <c r="AE31" s="5"/>
      <c r="AF31" s="5"/>
      <c r="AG31" s="5">
        <v>2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>
        <f t="shared" si="2"/>
        <v>14</v>
      </c>
    </row>
    <row r="32" spans="1:49" ht="16.5" customHeight="1" x14ac:dyDescent="0.25">
      <c r="A32" s="118">
        <v>4</v>
      </c>
      <c r="B32" s="85" t="s">
        <v>132</v>
      </c>
      <c r="C32" s="5">
        <v>124</v>
      </c>
      <c r="D32" s="5" t="s">
        <v>121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7"/>
      <c r="X32" s="5">
        <v>4</v>
      </c>
      <c r="Y32" s="5">
        <v>6</v>
      </c>
      <c r="Z32" s="5">
        <v>6</v>
      </c>
      <c r="AA32" s="5">
        <v>10</v>
      </c>
      <c r="AB32" s="5">
        <v>18</v>
      </c>
      <c r="AC32" s="5">
        <v>20</v>
      </c>
      <c r="AD32" s="5">
        <v>12</v>
      </c>
      <c r="AE32" s="5">
        <v>18</v>
      </c>
      <c r="AF32" s="5">
        <v>30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>
        <f t="shared" si="2"/>
        <v>124</v>
      </c>
    </row>
    <row r="33" spans="1:49" x14ac:dyDescent="0.25">
      <c r="A33" s="119"/>
      <c r="B33" s="86"/>
      <c r="C33" s="5">
        <v>16</v>
      </c>
      <c r="D33" s="5" t="s">
        <v>122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7"/>
      <c r="X33" s="5">
        <v>2</v>
      </c>
      <c r="Y33" s="5">
        <v>2</v>
      </c>
      <c r="Z33" s="5"/>
      <c r="AA33" s="5">
        <v>2</v>
      </c>
      <c r="AB33" s="5"/>
      <c r="AC33" s="5">
        <v>4</v>
      </c>
      <c r="AD33" s="5">
        <v>2</v>
      </c>
      <c r="AE33" s="5">
        <v>4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>
        <f t="shared" si="2"/>
        <v>16</v>
      </c>
    </row>
    <row r="34" spans="1:49" ht="15" customHeight="1" x14ac:dyDescent="0.25">
      <c r="A34" s="119"/>
      <c r="B34" s="86"/>
      <c r="C34" s="5">
        <v>14</v>
      </c>
      <c r="D34" s="5" t="s">
        <v>126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7"/>
      <c r="X34" s="5"/>
      <c r="Y34" s="5"/>
      <c r="Z34" s="5"/>
      <c r="AA34" s="5"/>
      <c r="AB34" s="5"/>
      <c r="AC34" s="5"/>
      <c r="AD34" s="5">
        <v>14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>
        <f t="shared" si="2"/>
        <v>14</v>
      </c>
    </row>
    <row r="35" spans="1:49" ht="15" customHeight="1" x14ac:dyDescent="0.25">
      <c r="A35" s="119"/>
      <c r="B35" s="86"/>
      <c r="C35" s="5">
        <v>10</v>
      </c>
      <c r="D35" s="5" t="s">
        <v>117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7"/>
      <c r="X35" s="5"/>
      <c r="Y35" s="5">
        <v>2</v>
      </c>
      <c r="Z35" s="5">
        <v>2</v>
      </c>
      <c r="AA35" s="5">
        <v>2</v>
      </c>
      <c r="AB35" s="5">
        <v>2</v>
      </c>
      <c r="AC35" s="5"/>
      <c r="AD35" s="5"/>
      <c r="AE35" s="5">
        <v>2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>
        <f t="shared" si="2"/>
        <v>10</v>
      </c>
    </row>
    <row r="36" spans="1:49" ht="15" customHeight="1" x14ac:dyDescent="0.25">
      <c r="A36" s="120"/>
      <c r="B36" s="10" t="s">
        <v>123</v>
      </c>
      <c r="C36" s="5">
        <v>16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7"/>
      <c r="X36" s="5"/>
      <c r="Y36" s="5"/>
      <c r="Z36" s="5"/>
      <c r="AA36" s="5"/>
      <c r="AB36" s="5"/>
      <c r="AC36" s="5"/>
      <c r="AD36" s="5"/>
      <c r="AE36" s="5"/>
      <c r="AF36" s="5"/>
      <c r="AG36" s="5">
        <v>16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>
        <f t="shared" si="2"/>
        <v>16</v>
      </c>
    </row>
    <row r="37" spans="1:49" x14ac:dyDescent="0.25">
      <c r="A37" s="100">
        <v>5</v>
      </c>
      <c r="B37" s="100" t="s">
        <v>112</v>
      </c>
      <c r="C37" s="5">
        <v>36</v>
      </c>
      <c r="D37" s="5" t="s">
        <v>122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7"/>
      <c r="X37" s="5">
        <v>12</v>
      </c>
      <c r="Y37" s="5">
        <v>12</v>
      </c>
      <c r="Z37" s="5">
        <v>12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>
        <f t="shared" si="2"/>
        <v>36</v>
      </c>
    </row>
    <row r="38" spans="1:49" x14ac:dyDescent="0.25">
      <c r="A38" s="101"/>
      <c r="B38" s="101"/>
      <c r="C38" s="5">
        <v>72</v>
      </c>
      <c r="D38" s="5" t="s">
        <v>121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7"/>
      <c r="X38" s="5">
        <v>12</v>
      </c>
      <c r="Y38" s="5">
        <v>12</v>
      </c>
      <c r="Z38" s="5">
        <v>12</v>
      </c>
      <c r="AA38" s="5">
        <v>12</v>
      </c>
      <c r="AB38" s="5">
        <v>8</v>
      </c>
      <c r="AC38" s="5">
        <v>8</v>
      </c>
      <c r="AD38" s="5"/>
      <c r="AE38" s="5">
        <v>6</v>
      </c>
      <c r="AF38" s="5">
        <v>2</v>
      </c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>
        <f t="shared" si="2"/>
        <v>72</v>
      </c>
    </row>
    <row r="39" spans="1:49" ht="21" x14ac:dyDescent="0.35">
      <c r="A39" s="5">
        <v>18</v>
      </c>
      <c r="B39" s="45" t="s">
        <v>125</v>
      </c>
      <c r="C39" s="7">
        <f>C28+C29+C31+C32+C33+C34+C35+C36+C37+C38</f>
        <v>344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7"/>
      <c r="X39" s="14">
        <f>X28+X29+X31+X32+X33+X34+X35+X36+X37+X38</f>
        <v>36</v>
      </c>
      <c r="Y39" s="14">
        <f t="shared" ref="Y39:AE39" si="3">Y28+Y29+Y31+Y32+Y33+Y34+Y35+Y36+Y37+Y38</f>
        <v>36</v>
      </c>
      <c r="Z39" s="14">
        <f t="shared" si="3"/>
        <v>36</v>
      </c>
      <c r="AA39" s="14">
        <f t="shared" si="3"/>
        <v>36</v>
      </c>
      <c r="AB39" s="14">
        <f t="shared" si="3"/>
        <v>36</v>
      </c>
      <c r="AC39" s="14">
        <f t="shared" si="3"/>
        <v>36</v>
      </c>
      <c r="AD39" s="14">
        <f t="shared" si="3"/>
        <v>36</v>
      </c>
      <c r="AE39" s="14">
        <f t="shared" si="3"/>
        <v>36</v>
      </c>
      <c r="AF39" s="31">
        <v>36</v>
      </c>
      <c r="AG39" s="14">
        <f t="shared" ref="AG39:AV39" si="4">AG28+AG29+AG31+AG32+AG33+AG34+AG35+AG36+AG37+AG38</f>
        <v>18</v>
      </c>
      <c r="AH39" s="14">
        <f t="shared" si="4"/>
        <v>0</v>
      </c>
      <c r="AI39" s="5">
        <f t="shared" si="4"/>
        <v>0</v>
      </c>
      <c r="AJ39" s="5">
        <f t="shared" si="4"/>
        <v>0</v>
      </c>
      <c r="AK39" s="5">
        <f t="shared" si="4"/>
        <v>0</v>
      </c>
      <c r="AL39" s="5">
        <f t="shared" si="4"/>
        <v>0</v>
      </c>
      <c r="AM39" s="5">
        <f t="shared" si="4"/>
        <v>0</v>
      </c>
      <c r="AN39" s="5">
        <f t="shared" si="4"/>
        <v>0</v>
      </c>
      <c r="AO39" s="5">
        <f t="shared" si="4"/>
        <v>0</v>
      </c>
      <c r="AP39" s="5">
        <f t="shared" si="4"/>
        <v>0</v>
      </c>
      <c r="AQ39" s="5">
        <f t="shared" si="4"/>
        <v>0</v>
      </c>
      <c r="AR39" s="5">
        <f t="shared" si="4"/>
        <v>0</v>
      </c>
      <c r="AS39" s="5">
        <f t="shared" si="4"/>
        <v>0</v>
      </c>
      <c r="AT39" s="5">
        <f t="shared" si="4"/>
        <v>0</v>
      </c>
      <c r="AU39" s="5">
        <f t="shared" si="4"/>
        <v>0</v>
      </c>
      <c r="AV39" s="5">
        <f t="shared" si="4"/>
        <v>0</v>
      </c>
      <c r="AW39" s="13">
        <f>AW28+AW29+AW31+AW32+AW33+AW34+AW35+AW36+AW37+AW38</f>
        <v>344</v>
      </c>
    </row>
    <row r="40" spans="1:49" s="20" customFormat="1" x14ac:dyDescent="0.25">
      <c r="A40" s="29"/>
      <c r="B40" s="30" t="s">
        <v>113</v>
      </c>
      <c r="C40" s="29">
        <v>468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>
        <v>40</v>
      </c>
      <c r="AI40" s="19">
        <v>40</v>
      </c>
      <c r="AJ40" s="19">
        <v>40</v>
      </c>
      <c r="AK40" s="19">
        <v>40</v>
      </c>
      <c r="AL40" s="19">
        <v>40</v>
      </c>
      <c r="AM40" s="19">
        <v>16</v>
      </c>
      <c r="AN40" s="19">
        <v>22</v>
      </c>
      <c r="AO40" s="19">
        <v>40</v>
      </c>
      <c r="AP40" s="19">
        <v>40</v>
      </c>
      <c r="AQ40" s="19">
        <v>40</v>
      </c>
      <c r="AR40" s="19">
        <v>40</v>
      </c>
      <c r="AS40" s="19">
        <v>40</v>
      </c>
      <c r="AT40" s="19">
        <v>30</v>
      </c>
      <c r="AU40" s="19"/>
      <c r="AV40" s="19"/>
      <c r="AW40" s="20">
        <f>AH40+AI40+AJ40+AK40+AL40+AM40+AN40+AO40+AP40+AQ40+AR40+AS40+AT40+AU40+AG40</f>
        <v>468</v>
      </c>
    </row>
    <row r="41" spans="1:49" s="24" customFormat="1" x14ac:dyDescent="0.25">
      <c r="A41" s="21"/>
      <c r="B41" s="22" t="s">
        <v>133</v>
      </c>
      <c r="C41" s="21">
        <v>36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>
        <v>36</v>
      </c>
      <c r="AV41" s="23"/>
      <c r="AW41" s="24">
        <f>AH41+AI41+AJ41+AK41+AL41+AM41+AN41+AO41+AP41+AQ41+AR41+AS41+AT41+AU41+AG41</f>
        <v>36</v>
      </c>
    </row>
    <row r="42" spans="1:49" s="28" customFormat="1" x14ac:dyDescent="0.25">
      <c r="A42" s="25"/>
      <c r="B42" s="26" t="s">
        <v>114</v>
      </c>
      <c r="C42" s="25">
        <v>36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>
        <v>36</v>
      </c>
      <c r="AV42" s="27"/>
      <c r="AW42" s="28">
        <v>36</v>
      </c>
    </row>
    <row r="43" spans="1:49" ht="21" x14ac:dyDescent="0.35">
      <c r="A43" s="8"/>
      <c r="B43" s="9" t="s">
        <v>116</v>
      </c>
      <c r="C43" s="12">
        <f>C25+C39+C40+C42</f>
        <v>1476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7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9" ht="30" hidden="1" x14ac:dyDescent="0.25">
      <c r="B44" s="15" t="s">
        <v>106</v>
      </c>
      <c r="C44" s="11">
        <v>16</v>
      </c>
      <c r="D44" s="5" t="s">
        <v>119</v>
      </c>
    </row>
  </sheetData>
  <mergeCells count="32">
    <mergeCell ref="A23:A24"/>
    <mergeCell ref="B23:B24"/>
    <mergeCell ref="A26:AV26"/>
    <mergeCell ref="A32:A36"/>
    <mergeCell ref="B32:B35"/>
    <mergeCell ref="A37:A38"/>
    <mergeCell ref="B37:B38"/>
    <mergeCell ref="AM2:AM3"/>
    <mergeCell ref="AN2:AQ2"/>
    <mergeCell ref="AS2:AV2"/>
    <mergeCell ref="E6:AV6"/>
    <mergeCell ref="A7:D7"/>
    <mergeCell ref="A17:A22"/>
    <mergeCell ref="B17:B21"/>
    <mergeCell ref="X2:Y2"/>
    <mergeCell ref="Z2:Z3"/>
    <mergeCell ref="AA2:AC2"/>
    <mergeCell ref="AD2:AD3"/>
    <mergeCell ref="AE2:AH2"/>
    <mergeCell ref="AI2:AL2"/>
    <mergeCell ref="J2:M2"/>
    <mergeCell ref="N2:N3"/>
    <mergeCell ref="O2:Q2"/>
    <mergeCell ref="R2:R3"/>
    <mergeCell ref="S2:V2"/>
    <mergeCell ref="W2:W3"/>
    <mergeCell ref="A1:I1"/>
    <mergeCell ref="A2:A5"/>
    <mergeCell ref="B2:B5"/>
    <mergeCell ref="C2:C5"/>
    <mergeCell ref="D2:D5"/>
    <mergeCell ref="E2:I2"/>
  </mergeCells>
  <pageMargins left="0" right="0.70866141732283472" top="0.98425196850393704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zoomScale="55" zoomScaleNormal="55" workbookViewId="0">
      <selection activeCell="O46" sqref="O46"/>
    </sheetView>
  </sheetViews>
  <sheetFormatPr defaultRowHeight="15" x14ac:dyDescent="0.25"/>
  <cols>
    <col min="1" max="1" width="6.5703125" customWidth="1"/>
    <col min="2" max="2" width="48" customWidth="1"/>
    <col min="3" max="3" width="13.28515625" customWidth="1"/>
    <col min="4" max="4" width="18.85546875" hidden="1" customWidth="1"/>
    <col min="5" max="48" width="9.140625" customWidth="1"/>
    <col min="49" max="49" width="5.5703125" hidden="1" customWidth="1"/>
  </cols>
  <sheetData>
    <row r="1" spans="1:49" ht="28.5" x14ac:dyDescent="0.45">
      <c r="A1" s="82" t="s">
        <v>135</v>
      </c>
      <c r="B1" s="83"/>
      <c r="C1" s="83"/>
      <c r="D1" s="83"/>
      <c r="E1" s="83"/>
      <c r="F1" s="83"/>
      <c r="G1" s="83"/>
      <c r="H1" s="83"/>
      <c r="I1" s="83"/>
    </row>
    <row r="2" spans="1:49" ht="15" customHeight="1" x14ac:dyDescent="0.25">
      <c r="A2" s="84" t="s">
        <v>95</v>
      </c>
      <c r="B2" s="85" t="s">
        <v>94</v>
      </c>
      <c r="C2" s="85" t="s">
        <v>97</v>
      </c>
      <c r="D2" s="85" t="s">
        <v>96</v>
      </c>
      <c r="E2" s="88" t="s">
        <v>0</v>
      </c>
      <c r="F2" s="89"/>
      <c r="G2" s="89"/>
      <c r="H2" s="89"/>
      <c r="I2" s="90"/>
      <c r="J2" s="104" t="s">
        <v>1</v>
      </c>
      <c r="K2" s="114"/>
      <c r="L2" s="93"/>
      <c r="M2" s="94"/>
      <c r="N2" s="91" t="s">
        <v>60</v>
      </c>
      <c r="O2" s="93" t="s">
        <v>65</v>
      </c>
      <c r="P2" s="93"/>
      <c r="Q2" s="94"/>
      <c r="R2" s="95" t="s">
        <v>64</v>
      </c>
      <c r="S2" s="97" t="s">
        <v>2</v>
      </c>
      <c r="T2" s="97"/>
      <c r="U2" s="97"/>
      <c r="V2" s="97"/>
      <c r="W2" s="98" t="s">
        <v>69</v>
      </c>
      <c r="X2" s="104" t="s">
        <v>3</v>
      </c>
      <c r="Y2" s="94"/>
      <c r="Z2" s="112" t="s">
        <v>72</v>
      </c>
      <c r="AA2" s="104" t="s">
        <v>4</v>
      </c>
      <c r="AB2" s="93"/>
      <c r="AC2" s="94"/>
      <c r="AD2" s="112" t="s">
        <v>76</v>
      </c>
      <c r="AE2" s="97" t="s">
        <v>81</v>
      </c>
      <c r="AF2" s="113"/>
      <c r="AG2" s="113"/>
      <c r="AH2" s="113"/>
      <c r="AI2" s="104" t="s">
        <v>5</v>
      </c>
      <c r="AJ2" s="93"/>
      <c r="AK2" s="93"/>
      <c r="AL2" s="93"/>
      <c r="AM2" s="102" t="s">
        <v>86</v>
      </c>
      <c r="AN2" s="104" t="s">
        <v>6</v>
      </c>
      <c r="AO2" s="93"/>
      <c r="AP2" s="93"/>
      <c r="AQ2" s="94"/>
      <c r="AR2" s="38" t="s">
        <v>8</v>
      </c>
      <c r="AS2" s="97" t="s">
        <v>7</v>
      </c>
      <c r="AT2" s="97"/>
      <c r="AU2" s="97"/>
      <c r="AV2" s="97"/>
    </row>
    <row r="3" spans="1:49" ht="123" x14ac:dyDescent="0.25">
      <c r="A3" s="84"/>
      <c r="B3" s="86"/>
      <c r="C3" s="86"/>
      <c r="D3" s="86"/>
      <c r="E3" s="3" t="s">
        <v>52</v>
      </c>
      <c r="F3" s="3" t="s">
        <v>53</v>
      </c>
      <c r="G3" s="3" t="s">
        <v>54</v>
      </c>
      <c r="H3" s="3" t="s">
        <v>150</v>
      </c>
      <c r="I3" s="3" t="s">
        <v>56</v>
      </c>
      <c r="J3" s="3" t="s">
        <v>57</v>
      </c>
      <c r="K3" s="3" t="s">
        <v>58</v>
      </c>
      <c r="L3" s="3" t="s">
        <v>130</v>
      </c>
      <c r="M3" s="3" t="s">
        <v>59</v>
      </c>
      <c r="N3" s="92"/>
      <c r="O3" s="3" t="s">
        <v>61</v>
      </c>
      <c r="P3" s="3" t="s">
        <v>62</v>
      </c>
      <c r="Q3" s="3" t="s">
        <v>63</v>
      </c>
      <c r="R3" s="96"/>
      <c r="S3" s="1" t="s">
        <v>66</v>
      </c>
      <c r="T3" s="1" t="s">
        <v>67</v>
      </c>
      <c r="U3" s="1" t="s">
        <v>68</v>
      </c>
      <c r="V3" s="1" t="s">
        <v>134</v>
      </c>
      <c r="W3" s="99"/>
      <c r="X3" s="1" t="s">
        <v>70</v>
      </c>
      <c r="Y3" s="1" t="s">
        <v>71</v>
      </c>
      <c r="Z3" s="111"/>
      <c r="AA3" s="1" t="s">
        <v>73</v>
      </c>
      <c r="AB3" s="1" t="s">
        <v>74</v>
      </c>
      <c r="AC3" s="1" t="s">
        <v>75</v>
      </c>
      <c r="AD3" s="111"/>
      <c r="AE3" s="1" t="s">
        <v>77</v>
      </c>
      <c r="AF3" s="1" t="s">
        <v>78</v>
      </c>
      <c r="AG3" s="1" t="s">
        <v>79</v>
      </c>
      <c r="AH3" s="1" t="s">
        <v>80</v>
      </c>
      <c r="AI3" s="1" t="s">
        <v>82</v>
      </c>
      <c r="AJ3" s="1" t="s">
        <v>83</v>
      </c>
      <c r="AK3" s="1" t="s">
        <v>84</v>
      </c>
      <c r="AL3" s="1" t="s">
        <v>85</v>
      </c>
      <c r="AM3" s="103"/>
      <c r="AN3" s="1" t="s">
        <v>87</v>
      </c>
      <c r="AO3" s="1" t="s">
        <v>88</v>
      </c>
      <c r="AP3" s="1" t="s">
        <v>89</v>
      </c>
      <c r="AQ3" s="1" t="s">
        <v>90</v>
      </c>
      <c r="AR3" s="1" t="s">
        <v>91</v>
      </c>
      <c r="AS3" s="1" t="s">
        <v>92</v>
      </c>
      <c r="AT3" s="1" t="s">
        <v>93</v>
      </c>
      <c r="AU3" s="1" t="s">
        <v>149</v>
      </c>
      <c r="AV3" s="16" t="s">
        <v>128</v>
      </c>
    </row>
    <row r="4" spans="1:49" x14ac:dyDescent="0.25">
      <c r="A4" s="84"/>
      <c r="B4" s="86"/>
      <c r="C4" s="86"/>
      <c r="D4" s="86"/>
      <c r="E4" s="3"/>
      <c r="F4" s="3"/>
      <c r="G4" s="3"/>
      <c r="H4" s="3"/>
      <c r="I4" s="3"/>
      <c r="J4" s="3"/>
      <c r="K4" s="3"/>
      <c r="L4" s="3"/>
      <c r="M4" s="3"/>
      <c r="N4" s="37"/>
      <c r="O4" s="3"/>
      <c r="P4" s="3"/>
      <c r="Q4" s="3"/>
      <c r="R4" s="43"/>
      <c r="S4" s="1"/>
      <c r="T4" s="1"/>
      <c r="U4" s="1"/>
      <c r="V4" s="1"/>
      <c r="W4" s="42"/>
      <c r="X4" s="1"/>
      <c r="Y4" s="1"/>
      <c r="Z4" s="39"/>
      <c r="AA4" s="1"/>
      <c r="AB4" s="1"/>
      <c r="AC4" s="1"/>
      <c r="AD4" s="39"/>
      <c r="AE4" s="1"/>
      <c r="AF4" s="1"/>
      <c r="AG4" s="1"/>
      <c r="AH4" s="1"/>
      <c r="AI4" s="1"/>
      <c r="AJ4" s="1"/>
      <c r="AK4" s="1"/>
      <c r="AL4" s="1"/>
      <c r="AM4" s="40"/>
      <c r="AN4" s="1"/>
      <c r="AO4" s="1"/>
      <c r="AP4" s="1"/>
      <c r="AQ4" s="1"/>
      <c r="AR4" s="1"/>
      <c r="AS4" s="1"/>
      <c r="AT4" s="1"/>
      <c r="AU4" s="1"/>
      <c r="AV4" s="1"/>
    </row>
    <row r="5" spans="1:49" x14ac:dyDescent="0.25">
      <c r="A5" s="84"/>
      <c r="B5" s="87"/>
      <c r="C5" s="87"/>
      <c r="D5" s="87"/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2" t="s">
        <v>21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  <c r="AH5" s="2" t="s">
        <v>38</v>
      </c>
      <c r="AI5" s="2" t="s">
        <v>39</v>
      </c>
      <c r="AJ5" s="2" t="s">
        <v>40</v>
      </c>
      <c r="AK5" s="2" t="s">
        <v>41</v>
      </c>
      <c r="AL5" s="2" t="s">
        <v>42</v>
      </c>
      <c r="AM5" s="2" t="s">
        <v>43</v>
      </c>
      <c r="AN5" s="2" t="s">
        <v>44</v>
      </c>
      <c r="AO5" s="2" t="s">
        <v>45</v>
      </c>
      <c r="AP5" s="2" t="s">
        <v>46</v>
      </c>
      <c r="AQ5" s="2" t="s">
        <v>47</v>
      </c>
      <c r="AR5" s="2" t="s">
        <v>48</v>
      </c>
      <c r="AS5" s="2" t="s">
        <v>49</v>
      </c>
      <c r="AT5" s="2" t="s">
        <v>50</v>
      </c>
      <c r="AU5" s="2" t="s">
        <v>51</v>
      </c>
      <c r="AV5" s="2" t="s">
        <v>129</v>
      </c>
    </row>
    <row r="6" spans="1:49" hidden="1" x14ac:dyDescent="0.25">
      <c r="A6" s="5"/>
      <c r="B6" s="5"/>
      <c r="C6" s="5"/>
      <c r="D6" s="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</row>
    <row r="7" spans="1:49" ht="18.75" x14ac:dyDescent="0.25">
      <c r="A7" s="106" t="s">
        <v>124</v>
      </c>
      <c r="B7" s="107"/>
      <c r="C7" s="107"/>
      <c r="D7" s="108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</row>
    <row r="8" spans="1:49" hidden="1" x14ac:dyDescent="0.25">
      <c r="A8" s="5">
        <v>1</v>
      </c>
      <c r="B8" s="18"/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>
        <f>E8+F8+G8+H8+I8+J8+L8+M8+N8+O8+P8+Q8+R8+S8+T8+U8+V8+W8+K8</f>
        <v>0</v>
      </c>
    </row>
    <row r="9" spans="1:49" hidden="1" x14ac:dyDescent="0.25">
      <c r="A9" s="5">
        <v>2</v>
      </c>
      <c r="B9" s="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7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>
        <f>E9+F9+G9+H9+I9+J9+L9+M9+N9+O9+P9+Q9+R9+S9+T9+U9+V9+W9+K9</f>
        <v>0</v>
      </c>
    </row>
    <row r="10" spans="1:49" x14ac:dyDescent="0.25">
      <c r="A10" s="66">
        <v>1</v>
      </c>
      <c r="B10" s="66" t="s">
        <v>100</v>
      </c>
      <c r="C10" s="67">
        <v>36</v>
      </c>
      <c r="D10" s="66" t="s">
        <v>117</v>
      </c>
      <c r="E10" s="66">
        <v>2</v>
      </c>
      <c r="F10" s="66">
        <v>2</v>
      </c>
      <c r="G10" s="66">
        <v>2</v>
      </c>
      <c r="H10" s="66">
        <v>2</v>
      </c>
      <c r="I10" s="66">
        <v>2</v>
      </c>
      <c r="J10" s="66">
        <v>2</v>
      </c>
      <c r="K10" s="66">
        <v>2</v>
      </c>
      <c r="L10" s="66">
        <v>2</v>
      </c>
      <c r="M10" s="66">
        <v>2</v>
      </c>
      <c r="N10" s="66">
        <v>2</v>
      </c>
      <c r="O10" s="66">
        <v>2</v>
      </c>
      <c r="P10" s="66">
        <v>2</v>
      </c>
      <c r="Q10" s="66">
        <v>2</v>
      </c>
      <c r="R10" s="66">
        <v>2</v>
      </c>
      <c r="S10" s="66">
        <v>2</v>
      </c>
      <c r="T10" s="66">
        <v>2</v>
      </c>
      <c r="U10" s="66">
        <v>2</v>
      </c>
      <c r="V10" s="66">
        <v>2</v>
      </c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>
        <f>E10+F10+G10+H10+I10+J10+K10+L10+M10+N10+O10+P10+Q10+R10+S10+T10+U10+V10</f>
        <v>36</v>
      </c>
    </row>
    <row r="11" spans="1:49" x14ac:dyDescent="0.25">
      <c r="A11" s="66">
        <v>2</v>
      </c>
      <c r="B11" s="66" t="s">
        <v>102</v>
      </c>
      <c r="C11" s="66">
        <v>22</v>
      </c>
      <c r="D11" s="66" t="s">
        <v>118</v>
      </c>
      <c r="E11" s="66">
        <v>2</v>
      </c>
      <c r="F11" s="66">
        <v>2</v>
      </c>
      <c r="G11" s="66">
        <v>2</v>
      </c>
      <c r="H11" s="66">
        <v>2</v>
      </c>
      <c r="I11" s="66">
        <v>2</v>
      </c>
      <c r="J11" s="66">
        <v>2</v>
      </c>
      <c r="K11" s="66">
        <v>2</v>
      </c>
      <c r="L11" s="66">
        <v>2</v>
      </c>
      <c r="M11" s="66">
        <v>2</v>
      </c>
      <c r="N11" s="66">
        <v>2</v>
      </c>
      <c r="O11" s="66">
        <v>2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>
        <f t="shared" ref="AW11:AW29" si="0">E11+F11+G11+H11+I11+J11+K11+L11+M11+N11+O11+P11+Q11+R11+S11+T11+U11+V11</f>
        <v>22</v>
      </c>
    </row>
    <row r="12" spans="1:49" x14ac:dyDescent="0.25">
      <c r="A12" s="66">
        <v>3</v>
      </c>
      <c r="B12" s="66" t="s">
        <v>138</v>
      </c>
      <c r="C12" s="66">
        <v>32</v>
      </c>
      <c r="D12" s="66" t="s">
        <v>117</v>
      </c>
      <c r="E12" s="66"/>
      <c r="F12" s="66">
        <v>2</v>
      </c>
      <c r="G12" s="66">
        <v>2</v>
      </c>
      <c r="H12" s="66">
        <v>2</v>
      </c>
      <c r="I12" s="66">
        <v>2</v>
      </c>
      <c r="J12" s="66">
        <v>2</v>
      </c>
      <c r="K12" s="66"/>
      <c r="L12" s="66">
        <v>2</v>
      </c>
      <c r="M12" s="66">
        <v>2</v>
      </c>
      <c r="N12" s="66">
        <v>2</v>
      </c>
      <c r="O12" s="66">
        <v>2</v>
      </c>
      <c r="P12" s="66">
        <v>2</v>
      </c>
      <c r="Q12" s="66">
        <v>2</v>
      </c>
      <c r="R12" s="66">
        <v>2</v>
      </c>
      <c r="S12" s="66">
        <v>2</v>
      </c>
      <c r="T12" s="66">
        <v>2</v>
      </c>
      <c r="U12" s="66">
        <v>2</v>
      </c>
      <c r="V12" s="66">
        <v>2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>
        <f t="shared" si="0"/>
        <v>32</v>
      </c>
    </row>
    <row r="13" spans="1:49" x14ac:dyDescent="0.25">
      <c r="A13" s="66">
        <v>4</v>
      </c>
      <c r="B13" s="66" t="s">
        <v>143</v>
      </c>
      <c r="C13" s="66">
        <v>60</v>
      </c>
      <c r="D13" s="66" t="s">
        <v>120</v>
      </c>
      <c r="E13" s="66">
        <v>4</v>
      </c>
      <c r="F13" s="66">
        <v>4</v>
      </c>
      <c r="G13" s="66">
        <v>4</v>
      </c>
      <c r="H13" s="66">
        <v>6</v>
      </c>
      <c r="I13" s="66">
        <v>4</v>
      </c>
      <c r="J13" s="66">
        <v>4</v>
      </c>
      <c r="K13" s="66">
        <v>2</v>
      </c>
      <c r="L13" s="66">
        <v>2</v>
      </c>
      <c r="M13" s="66">
        <v>4</v>
      </c>
      <c r="N13" s="66">
        <v>2</v>
      </c>
      <c r="O13" s="66">
        <v>4</v>
      </c>
      <c r="P13" s="66">
        <v>4</v>
      </c>
      <c r="Q13" s="66">
        <v>4</v>
      </c>
      <c r="R13" s="66">
        <v>4</v>
      </c>
      <c r="S13" s="66">
        <v>2</v>
      </c>
      <c r="T13" s="66">
        <v>2</v>
      </c>
      <c r="U13" s="66">
        <v>2</v>
      </c>
      <c r="V13" s="66">
        <v>2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>
        <f t="shared" si="0"/>
        <v>60</v>
      </c>
    </row>
    <row r="14" spans="1:49" x14ac:dyDescent="0.25">
      <c r="A14" s="66">
        <v>5</v>
      </c>
      <c r="B14" s="66" t="s">
        <v>144</v>
      </c>
      <c r="C14" s="66">
        <v>18</v>
      </c>
      <c r="D14" s="66" t="s">
        <v>119</v>
      </c>
      <c r="E14" s="66"/>
      <c r="F14" s="66">
        <v>2</v>
      </c>
      <c r="G14" s="66">
        <v>2</v>
      </c>
      <c r="H14" s="66">
        <v>2</v>
      </c>
      <c r="I14" s="66">
        <v>2</v>
      </c>
      <c r="J14" s="66">
        <v>2</v>
      </c>
      <c r="K14" s="66"/>
      <c r="L14" s="66">
        <v>2</v>
      </c>
      <c r="M14" s="66">
        <v>2</v>
      </c>
      <c r="N14" s="66">
        <v>2</v>
      </c>
      <c r="O14" s="66">
        <v>2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>
        <f t="shared" si="0"/>
        <v>18</v>
      </c>
    </row>
    <row r="15" spans="1:49" x14ac:dyDescent="0.25">
      <c r="A15" s="66">
        <v>6</v>
      </c>
      <c r="B15" s="68" t="s">
        <v>142</v>
      </c>
      <c r="C15" s="67">
        <v>34</v>
      </c>
      <c r="D15" s="66" t="s">
        <v>117</v>
      </c>
      <c r="E15" s="66">
        <v>2</v>
      </c>
      <c r="F15" s="66">
        <v>2</v>
      </c>
      <c r="G15" s="66">
        <v>4</v>
      </c>
      <c r="H15" s="66">
        <v>2</v>
      </c>
      <c r="I15" s="66">
        <v>4</v>
      </c>
      <c r="J15" s="66">
        <v>4</v>
      </c>
      <c r="K15" s="66">
        <v>4</v>
      </c>
      <c r="L15" s="66">
        <v>4</v>
      </c>
      <c r="M15" s="66">
        <v>2</v>
      </c>
      <c r="N15" s="66">
        <v>2</v>
      </c>
      <c r="O15" s="66">
        <v>4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>
        <f t="shared" si="0"/>
        <v>34</v>
      </c>
    </row>
    <row r="16" spans="1:49" x14ac:dyDescent="0.25">
      <c r="A16" s="66">
        <v>7</v>
      </c>
      <c r="B16" s="66" t="s">
        <v>136</v>
      </c>
      <c r="C16" s="66">
        <v>20</v>
      </c>
      <c r="D16" s="66" t="s">
        <v>119</v>
      </c>
      <c r="E16" s="66"/>
      <c r="F16" s="66">
        <v>2</v>
      </c>
      <c r="G16" s="66">
        <v>2</v>
      </c>
      <c r="H16" s="66">
        <v>2</v>
      </c>
      <c r="I16" s="66">
        <v>2</v>
      </c>
      <c r="J16" s="66">
        <v>2</v>
      </c>
      <c r="K16" s="66">
        <v>2</v>
      </c>
      <c r="L16" s="66">
        <v>2</v>
      </c>
      <c r="M16" s="66">
        <v>2</v>
      </c>
      <c r="N16" s="66">
        <v>2</v>
      </c>
      <c r="O16" s="66">
        <v>2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>
        <f t="shared" si="0"/>
        <v>20</v>
      </c>
    </row>
    <row r="17" spans="1:49" x14ac:dyDescent="0.25">
      <c r="A17" s="66">
        <v>8</v>
      </c>
      <c r="B17" s="66" t="s">
        <v>107</v>
      </c>
      <c r="C17" s="67">
        <v>32</v>
      </c>
      <c r="D17" s="66" t="s">
        <v>119</v>
      </c>
      <c r="E17" s="66"/>
      <c r="F17" s="66">
        <v>2</v>
      </c>
      <c r="G17" s="66">
        <v>2</v>
      </c>
      <c r="H17" s="66">
        <v>2</v>
      </c>
      <c r="I17" s="66">
        <v>2</v>
      </c>
      <c r="J17" s="66">
        <v>2</v>
      </c>
      <c r="K17" s="66"/>
      <c r="L17" s="66">
        <v>2</v>
      </c>
      <c r="M17" s="66">
        <v>2</v>
      </c>
      <c r="N17" s="66">
        <v>2</v>
      </c>
      <c r="O17" s="66">
        <v>2</v>
      </c>
      <c r="P17" s="66">
        <v>2</v>
      </c>
      <c r="Q17" s="66">
        <v>2</v>
      </c>
      <c r="R17" s="66">
        <v>2</v>
      </c>
      <c r="S17" s="66">
        <v>2</v>
      </c>
      <c r="T17" s="66">
        <v>2</v>
      </c>
      <c r="U17" s="66">
        <v>2</v>
      </c>
      <c r="V17" s="66">
        <v>2</v>
      </c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>
        <f t="shared" si="0"/>
        <v>32</v>
      </c>
    </row>
    <row r="18" spans="1:49" x14ac:dyDescent="0.25">
      <c r="A18" s="66">
        <v>9</v>
      </c>
      <c r="B18" s="66" t="s">
        <v>139</v>
      </c>
      <c r="C18" s="67">
        <v>34</v>
      </c>
      <c r="D18" s="66" t="s">
        <v>120</v>
      </c>
      <c r="E18" s="66">
        <v>2</v>
      </c>
      <c r="F18" s="66">
        <v>2</v>
      </c>
      <c r="G18" s="66">
        <v>2</v>
      </c>
      <c r="H18" s="66">
        <v>2</v>
      </c>
      <c r="I18" s="66">
        <v>2</v>
      </c>
      <c r="J18" s="66">
        <v>2</v>
      </c>
      <c r="K18" s="66"/>
      <c r="L18" s="66">
        <v>2</v>
      </c>
      <c r="M18" s="66">
        <v>2</v>
      </c>
      <c r="N18" s="66">
        <v>2</v>
      </c>
      <c r="O18" s="66">
        <v>2</v>
      </c>
      <c r="P18" s="66">
        <v>2</v>
      </c>
      <c r="Q18" s="66">
        <v>2</v>
      </c>
      <c r="R18" s="66">
        <v>2</v>
      </c>
      <c r="S18" s="66">
        <v>2</v>
      </c>
      <c r="T18" s="66">
        <v>2</v>
      </c>
      <c r="U18" s="66">
        <v>2</v>
      </c>
      <c r="V18" s="66">
        <v>2</v>
      </c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>
        <f t="shared" si="0"/>
        <v>34</v>
      </c>
    </row>
    <row r="19" spans="1:49" ht="30" x14ac:dyDescent="0.25">
      <c r="A19" s="66">
        <v>10</v>
      </c>
      <c r="B19" s="68" t="s">
        <v>140</v>
      </c>
      <c r="C19" s="67">
        <v>34</v>
      </c>
      <c r="D19" s="66" t="s">
        <v>120</v>
      </c>
      <c r="E19" s="66">
        <v>2</v>
      </c>
      <c r="F19" s="66">
        <v>2</v>
      </c>
      <c r="G19" s="66">
        <v>2</v>
      </c>
      <c r="H19" s="66">
        <v>2</v>
      </c>
      <c r="I19" s="66">
        <v>4</v>
      </c>
      <c r="J19" s="66">
        <v>2</v>
      </c>
      <c r="K19" s="66"/>
      <c r="L19" s="66">
        <v>2</v>
      </c>
      <c r="M19" s="66">
        <v>2</v>
      </c>
      <c r="N19" s="66"/>
      <c r="O19" s="66">
        <v>2</v>
      </c>
      <c r="P19" s="66">
        <v>2</v>
      </c>
      <c r="Q19" s="66">
        <v>2</v>
      </c>
      <c r="R19" s="66">
        <v>2</v>
      </c>
      <c r="S19" s="66">
        <v>2</v>
      </c>
      <c r="T19" s="66">
        <v>2</v>
      </c>
      <c r="U19" s="66">
        <v>2</v>
      </c>
      <c r="V19" s="66">
        <v>2</v>
      </c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>
        <f t="shared" si="0"/>
        <v>34</v>
      </c>
    </row>
    <row r="20" spans="1:49" hidden="1" x14ac:dyDescent="0.25">
      <c r="A20" s="66"/>
      <c r="B20" s="6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>
        <f t="shared" si="0"/>
        <v>0</v>
      </c>
    </row>
    <row r="21" spans="1:49" ht="42" customHeight="1" x14ac:dyDescent="0.25">
      <c r="A21" s="123">
        <v>11</v>
      </c>
      <c r="B21" s="126" t="s">
        <v>141</v>
      </c>
      <c r="C21" s="66">
        <v>116</v>
      </c>
      <c r="D21" s="66" t="s">
        <v>137</v>
      </c>
      <c r="E21" s="66">
        <v>2</v>
      </c>
      <c r="F21" s="66">
        <v>14</v>
      </c>
      <c r="G21" s="66">
        <v>12</v>
      </c>
      <c r="H21" s="66">
        <v>12</v>
      </c>
      <c r="I21" s="66">
        <v>10</v>
      </c>
      <c r="J21" s="66"/>
      <c r="K21" s="66">
        <v>6</v>
      </c>
      <c r="L21" s="66"/>
      <c r="M21" s="66">
        <v>0</v>
      </c>
      <c r="N21" s="66">
        <v>4</v>
      </c>
      <c r="O21" s="66"/>
      <c r="P21" s="66">
        <v>6</v>
      </c>
      <c r="Q21" s="66">
        <v>4</v>
      </c>
      <c r="R21" s="66">
        <v>6</v>
      </c>
      <c r="S21" s="66">
        <v>14</v>
      </c>
      <c r="T21" s="66">
        <v>8</v>
      </c>
      <c r="U21" s="66">
        <v>12</v>
      </c>
      <c r="V21" s="66">
        <v>6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>
        <f t="shared" si="0"/>
        <v>116</v>
      </c>
    </row>
    <row r="22" spans="1:49" ht="36" hidden="1" customHeight="1" x14ac:dyDescent="0.25">
      <c r="A22" s="124"/>
      <c r="B22" s="127"/>
      <c r="C22" s="66"/>
      <c r="D22" s="66" t="s">
        <v>137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>
        <f t="shared" si="0"/>
        <v>0</v>
      </c>
    </row>
    <row r="23" spans="1:49" hidden="1" x14ac:dyDescent="0.25">
      <c r="A23" s="124"/>
      <c r="B23" s="127"/>
      <c r="C23" s="66"/>
      <c r="D23" s="66" t="s">
        <v>137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>
        <f t="shared" si="0"/>
        <v>0</v>
      </c>
    </row>
    <row r="24" spans="1:49" hidden="1" x14ac:dyDescent="0.25">
      <c r="A24" s="124"/>
      <c r="B24" s="127"/>
      <c r="C24" s="66"/>
      <c r="D24" s="66" t="s">
        <v>137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>
        <f t="shared" si="0"/>
        <v>0</v>
      </c>
    </row>
    <row r="25" spans="1:49" hidden="1" x14ac:dyDescent="0.25">
      <c r="A25" s="124"/>
      <c r="B25" s="128"/>
      <c r="C25" s="66"/>
      <c r="D25" s="66" t="s">
        <v>137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>
        <f t="shared" si="0"/>
        <v>0</v>
      </c>
    </row>
    <row r="26" spans="1:49" x14ac:dyDescent="0.25">
      <c r="A26" s="125"/>
      <c r="B26" s="75" t="s">
        <v>123</v>
      </c>
      <c r="C26" s="66">
        <v>16</v>
      </c>
      <c r="D26" s="66" t="s">
        <v>137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>
        <v>16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>
        <f t="shared" si="0"/>
        <v>16</v>
      </c>
    </row>
    <row r="27" spans="1:49" hidden="1" x14ac:dyDescent="0.25">
      <c r="A27" s="69">
        <v>11</v>
      </c>
      <c r="B27" s="69" t="s">
        <v>112</v>
      </c>
      <c r="C27" s="66">
        <v>36</v>
      </c>
      <c r="D27" s="66" t="s">
        <v>137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>
        <f t="shared" si="0"/>
        <v>0</v>
      </c>
    </row>
    <row r="28" spans="1:49" x14ac:dyDescent="0.25">
      <c r="A28" s="74">
        <v>12</v>
      </c>
      <c r="B28" s="74" t="s">
        <v>112</v>
      </c>
      <c r="C28" s="66">
        <v>108</v>
      </c>
      <c r="D28" s="66" t="s">
        <v>137</v>
      </c>
      <c r="E28" s="66"/>
      <c r="F28" s="66"/>
      <c r="G28" s="66"/>
      <c r="H28" s="66"/>
      <c r="I28" s="66"/>
      <c r="J28" s="66">
        <v>6</v>
      </c>
      <c r="K28" s="66">
        <v>18</v>
      </c>
      <c r="L28" s="66">
        <v>8</v>
      </c>
      <c r="M28" s="66">
        <v>8</v>
      </c>
      <c r="N28" s="66">
        <v>8</v>
      </c>
      <c r="O28" s="66">
        <v>8</v>
      </c>
      <c r="P28" s="66">
        <v>8</v>
      </c>
      <c r="Q28" s="66">
        <v>12</v>
      </c>
      <c r="R28" s="66">
        <v>12</v>
      </c>
      <c r="S28" s="66">
        <v>8</v>
      </c>
      <c r="T28" s="66">
        <v>6</v>
      </c>
      <c r="U28" s="66">
        <v>6</v>
      </c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>
        <f t="shared" si="0"/>
        <v>108</v>
      </c>
    </row>
    <row r="29" spans="1:49" ht="45" x14ac:dyDescent="0.25">
      <c r="A29" s="74">
        <v>13</v>
      </c>
      <c r="B29" s="77" t="s">
        <v>145</v>
      </c>
      <c r="C29" s="66">
        <v>66</v>
      </c>
      <c r="D29" s="66" t="s">
        <v>137</v>
      </c>
      <c r="E29" s="66"/>
      <c r="F29" s="66"/>
      <c r="G29" s="66"/>
      <c r="H29" s="66"/>
      <c r="I29" s="66"/>
      <c r="J29" s="66">
        <v>6</v>
      </c>
      <c r="K29" s="66"/>
      <c r="L29" s="66">
        <v>6</v>
      </c>
      <c r="M29" s="66">
        <v>6</v>
      </c>
      <c r="N29" s="66">
        <v>6</v>
      </c>
      <c r="O29" s="66">
        <v>4</v>
      </c>
      <c r="P29" s="66">
        <v>8</v>
      </c>
      <c r="Q29" s="66">
        <v>6</v>
      </c>
      <c r="R29" s="66">
        <v>4</v>
      </c>
      <c r="S29" s="66">
        <v>2</v>
      </c>
      <c r="T29" s="66">
        <v>10</v>
      </c>
      <c r="U29" s="66">
        <v>6</v>
      </c>
      <c r="V29" s="66">
        <v>2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>
        <f t="shared" si="0"/>
        <v>66</v>
      </c>
    </row>
    <row r="30" spans="1:49" ht="21" x14ac:dyDescent="0.35">
      <c r="A30" s="66"/>
      <c r="B30" s="79" t="s">
        <v>115</v>
      </c>
      <c r="C30" s="80">
        <f>C10+C11+C12+C13+C14+C15+C16+C17+C18+C19+C21+C26+C28+C29</f>
        <v>628</v>
      </c>
      <c r="D30" s="66"/>
      <c r="E30" s="66">
        <f>E10+E11+E12+E13+E14+E15+E16+E17+E18+E19+E21+E26+E28+E29</f>
        <v>16</v>
      </c>
      <c r="F30" s="66">
        <f t="shared" ref="F30:V30" si="1">F10+F11+F12+F13+F14+F15+F16+F17+F18+F19+F21+F26+F28+F29</f>
        <v>36</v>
      </c>
      <c r="G30" s="66">
        <f t="shared" si="1"/>
        <v>36</v>
      </c>
      <c r="H30" s="66">
        <f>H10+H11+H12+H13+H14+H15+H16+H17+H18+H19+H21+H26+H28+H29</f>
        <v>36</v>
      </c>
      <c r="I30" s="66">
        <f t="shared" si="1"/>
        <v>36</v>
      </c>
      <c r="J30" s="66">
        <f t="shared" si="1"/>
        <v>36</v>
      </c>
      <c r="K30" s="66">
        <f t="shared" si="1"/>
        <v>36</v>
      </c>
      <c r="L30" s="66">
        <f t="shared" si="1"/>
        <v>36</v>
      </c>
      <c r="M30" s="66">
        <f t="shared" si="1"/>
        <v>36</v>
      </c>
      <c r="N30" s="66">
        <f t="shared" si="1"/>
        <v>36</v>
      </c>
      <c r="O30" s="66">
        <f t="shared" si="1"/>
        <v>36</v>
      </c>
      <c r="P30" s="66">
        <f t="shared" si="1"/>
        <v>36</v>
      </c>
      <c r="Q30" s="66">
        <f t="shared" si="1"/>
        <v>36</v>
      </c>
      <c r="R30" s="66">
        <f t="shared" si="1"/>
        <v>36</v>
      </c>
      <c r="S30" s="66">
        <f t="shared" si="1"/>
        <v>36</v>
      </c>
      <c r="T30" s="66">
        <f t="shared" si="1"/>
        <v>36</v>
      </c>
      <c r="U30" s="66">
        <f t="shared" si="1"/>
        <v>36</v>
      </c>
      <c r="V30" s="66">
        <f t="shared" si="1"/>
        <v>36</v>
      </c>
      <c r="W30" s="66">
        <f>W8+W9+W10+W11+W12+W13+W14+W15+W20+W21+W22+W23+W24+W25+W26+W27+W29</f>
        <v>0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13">
        <f>E30+F30+G30+H30+I30+J30+K30+L30+M30+N30+O30+P30+Q30+R30+S30+T30+U30+V30</f>
        <v>628</v>
      </c>
    </row>
    <row r="31" spans="1:49" ht="15.75" customHeight="1" x14ac:dyDescent="0.3">
      <c r="A31" s="129" t="s">
        <v>109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1"/>
    </row>
    <row r="32" spans="1:49" ht="15.75" hidden="1" customHeight="1" x14ac:dyDescent="0.25">
      <c r="A32" s="66">
        <v>1</v>
      </c>
      <c r="B32" s="81" t="s">
        <v>98</v>
      </c>
      <c r="C32" s="81">
        <v>16</v>
      </c>
      <c r="D32" s="66" t="s">
        <v>110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>
        <f>E32+F32+G32+H32+I32+J32+L32+M32+N32++O32+P32+Q32+R32+S32+T32+U32+V32+W32+X32+Y32++Z32+AA32+AB32+AC32+AD32+AE32+AF32+AG32+AH32+AI32+AJ32+AK32+AL32+K32+AN32+AO32+AP32+AQ32+AS32+AT32+AU32+AV32</f>
        <v>0</v>
      </c>
    </row>
    <row r="33" spans="1:49" ht="15.75" customHeight="1" x14ac:dyDescent="0.25">
      <c r="A33" s="66">
        <v>1</v>
      </c>
      <c r="B33" s="67" t="s">
        <v>98</v>
      </c>
      <c r="C33" s="67">
        <v>32</v>
      </c>
      <c r="D33" s="66" t="s">
        <v>110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>
        <v>2</v>
      </c>
      <c r="Y33" s="66">
        <v>2</v>
      </c>
      <c r="Z33" s="66">
        <v>2</v>
      </c>
      <c r="AA33" s="66">
        <v>2</v>
      </c>
      <c r="AB33" s="66">
        <v>2</v>
      </c>
      <c r="AC33" s="66">
        <v>2</v>
      </c>
      <c r="AD33" s="66">
        <v>4</v>
      </c>
      <c r="AE33" s="66">
        <v>4</v>
      </c>
      <c r="AF33" s="66">
        <v>4</v>
      </c>
      <c r="AG33" s="66">
        <v>4</v>
      </c>
      <c r="AH33" s="66">
        <v>4</v>
      </c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>
        <f>X33+Y33+Z33+AA33+AB33+AC33+AD33+AE33+AF33+AG33+AH33+AI33+AJ33+AK33+AL33+AM33+AN33+AO33+AP33+AQ33+AR33+AS33+AT33+AU33+AV33</f>
        <v>32</v>
      </c>
    </row>
    <row r="34" spans="1:49" ht="30" x14ac:dyDescent="0.25">
      <c r="A34" s="66">
        <v>2</v>
      </c>
      <c r="B34" s="68" t="s">
        <v>99</v>
      </c>
      <c r="C34" s="67">
        <v>32</v>
      </c>
      <c r="D34" s="66" t="s">
        <v>111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>
        <v>2</v>
      </c>
      <c r="Y34" s="66">
        <v>2</v>
      </c>
      <c r="Z34" s="66">
        <v>2</v>
      </c>
      <c r="AA34" s="66">
        <v>2</v>
      </c>
      <c r="AB34" s="66">
        <v>2</v>
      </c>
      <c r="AC34" s="66">
        <v>2</v>
      </c>
      <c r="AD34" s="66">
        <v>4</v>
      </c>
      <c r="AE34" s="66">
        <v>4</v>
      </c>
      <c r="AF34" s="66">
        <v>4</v>
      </c>
      <c r="AG34" s="66">
        <v>4</v>
      </c>
      <c r="AH34" s="66">
        <v>4</v>
      </c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>
        <f>X34+Y34+Z34+AA34+AB34+AC34+AD34+AE34+AF34+AG34+AH34+AI34+AJ34+AK34+AL34+AM34+AN34+AO34+AP34+AQ34+AR34+AS34+AT34+AU34+AV34</f>
        <v>32</v>
      </c>
    </row>
    <row r="35" spans="1:49" x14ac:dyDescent="0.25">
      <c r="A35" s="66">
        <v>3</v>
      </c>
      <c r="B35" s="66" t="s">
        <v>101</v>
      </c>
      <c r="C35" s="66">
        <v>32</v>
      </c>
      <c r="D35" s="66" t="s">
        <v>117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>
        <v>4</v>
      </c>
      <c r="Y35" s="66">
        <v>4</v>
      </c>
      <c r="Z35" s="66">
        <v>4</v>
      </c>
      <c r="AA35" s="66">
        <v>2</v>
      </c>
      <c r="AB35" s="66">
        <v>2</v>
      </c>
      <c r="AC35" s="66">
        <v>2</v>
      </c>
      <c r="AD35" s="66">
        <v>2</v>
      </c>
      <c r="AE35" s="66">
        <v>2</v>
      </c>
      <c r="AF35" s="66">
        <v>2</v>
      </c>
      <c r="AG35" s="66">
        <v>2</v>
      </c>
      <c r="AH35" s="66">
        <v>6</v>
      </c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>
        <f t="shared" ref="AW35:AW46" si="2">X35+Y35+Z35+AA35+AB35+AC35+AD35+AE35+AF35+AG35+AH35+AI35+AJ35+AK35+AL35+AM35+AN35+AO35+AP35+AQ35+AR35+AS35+AT35+AU35+AV35</f>
        <v>32</v>
      </c>
    </row>
    <row r="36" spans="1:49" hidden="1" x14ac:dyDescent="0.25">
      <c r="A36" s="66">
        <v>4</v>
      </c>
      <c r="B36" s="78"/>
      <c r="C36" s="8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>
        <f t="shared" si="2"/>
        <v>0</v>
      </c>
    </row>
    <row r="37" spans="1:49" x14ac:dyDescent="0.25">
      <c r="A37" s="66">
        <v>4</v>
      </c>
      <c r="B37" s="66" t="s">
        <v>102</v>
      </c>
      <c r="C37" s="66">
        <v>14</v>
      </c>
      <c r="D37" s="66" t="s">
        <v>118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>
        <v>2</v>
      </c>
      <c r="Y37" s="66">
        <v>2</v>
      </c>
      <c r="Z37" s="66">
        <v>2</v>
      </c>
      <c r="AA37" s="66">
        <v>2</v>
      </c>
      <c r="AB37" s="66">
        <v>2</v>
      </c>
      <c r="AC37" s="66">
        <v>2</v>
      </c>
      <c r="AD37" s="66">
        <v>2</v>
      </c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>
        <f t="shared" si="2"/>
        <v>14</v>
      </c>
    </row>
    <row r="38" spans="1:49" x14ac:dyDescent="0.25">
      <c r="A38" s="46">
        <v>5</v>
      </c>
      <c r="B38" s="46" t="s">
        <v>144</v>
      </c>
      <c r="C38" s="46">
        <v>20</v>
      </c>
      <c r="D38" s="46" t="s">
        <v>119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>
        <v>2</v>
      </c>
      <c r="Y38" s="46">
        <v>2</v>
      </c>
      <c r="Z38" s="46">
        <v>2</v>
      </c>
      <c r="AA38" s="46">
        <v>2</v>
      </c>
      <c r="AB38" s="46">
        <v>2</v>
      </c>
      <c r="AC38" s="46">
        <v>2</v>
      </c>
      <c r="AD38" s="46">
        <v>2</v>
      </c>
      <c r="AE38" s="46">
        <v>2</v>
      </c>
      <c r="AF38" s="46">
        <v>2</v>
      </c>
      <c r="AG38" s="46">
        <v>2</v>
      </c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>
        <f t="shared" si="2"/>
        <v>20</v>
      </c>
    </row>
    <row r="39" spans="1:49" x14ac:dyDescent="0.25">
      <c r="A39" s="46">
        <v>6</v>
      </c>
      <c r="B39" s="46" t="s">
        <v>136</v>
      </c>
      <c r="C39" s="46">
        <v>12</v>
      </c>
      <c r="D39" s="46" t="s">
        <v>119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>
        <v>2</v>
      </c>
      <c r="Y39" s="46">
        <v>2</v>
      </c>
      <c r="Z39" s="46">
        <v>2</v>
      </c>
      <c r="AA39" s="46">
        <v>2</v>
      </c>
      <c r="AB39" s="46">
        <v>2</v>
      </c>
      <c r="AC39" s="46">
        <v>2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>
        <f t="shared" si="2"/>
        <v>12</v>
      </c>
    </row>
    <row r="40" spans="1:49" ht="45" x14ac:dyDescent="0.25">
      <c r="A40" s="46">
        <v>7</v>
      </c>
      <c r="B40" s="51" t="s">
        <v>146</v>
      </c>
      <c r="C40" s="46">
        <v>20</v>
      </c>
      <c r="D40" s="46" t="s">
        <v>137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>
        <v>4</v>
      </c>
      <c r="Y40" s="46">
        <v>4</v>
      </c>
      <c r="Z40" s="46">
        <v>4</v>
      </c>
      <c r="AA40" s="46">
        <v>4</v>
      </c>
      <c r="AB40" s="46">
        <v>4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>
        <f t="shared" si="2"/>
        <v>20</v>
      </c>
    </row>
    <row r="41" spans="1:49" x14ac:dyDescent="0.25">
      <c r="A41" s="46">
        <v>7</v>
      </c>
      <c r="B41" s="52" t="s">
        <v>123</v>
      </c>
      <c r="C41" s="46">
        <v>4</v>
      </c>
      <c r="D41" s="46" t="s">
        <v>137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>
        <v>4</v>
      </c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>
        <f t="shared" si="2"/>
        <v>4</v>
      </c>
    </row>
    <row r="42" spans="1:49" x14ac:dyDescent="0.25">
      <c r="A42" s="46">
        <v>8</v>
      </c>
      <c r="B42" s="48" t="s">
        <v>108</v>
      </c>
      <c r="C42" s="46">
        <v>72</v>
      </c>
      <c r="D42" s="46" t="s">
        <v>137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>
        <v>10</v>
      </c>
      <c r="Y42" s="46">
        <v>10</v>
      </c>
      <c r="Z42" s="46">
        <v>10</v>
      </c>
      <c r="AA42" s="46">
        <v>12</v>
      </c>
      <c r="AB42" s="46">
        <v>12</v>
      </c>
      <c r="AC42" s="46">
        <v>12</v>
      </c>
      <c r="AD42" s="46">
        <v>6</v>
      </c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>
        <f t="shared" si="2"/>
        <v>72</v>
      </c>
    </row>
    <row r="43" spans="1:49" ht="60" x14ac:dyDescent="0.25">
      <c r="A43" s="121">
        <v>9</v>
      </c>
      <c r="B43" s="51" t="s">
        <v>147</v>
      </c>
      <c r="C43" s="46">
        <v>94</v>
      </c>
      <c r="D43" s="46" t="s">
        <v>137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>
        <v>8</v>
      </c>
      <c r="Y43" s="46">
        <v>8</v>
      </c>
      <c r="Z43" s="46">
        <v>8</v>
      </c>
      <c r="AA43" s="46">
        <v>4</v>
      </c>
      <c r="AB43" s="46">
        <v>4</v>
      </c>
      <c r="AC43" s="46">
        <v>4</v>
      </c>
      <c r="AD43" s="46">
        <v>0</v>
      </c>
      <c r="AE43" s="46">
        <v>8</v>
      </c>
      <c r="AF43" s="46">
        <v>14</v>
      </c>
      <c r="AG43" s="46">
        <v>18</v>
      </c>
      <c r="AH43" s="46">
        <v>14</v>
      </c>
      <c r="AI43" s="46">
        <v>4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>
        <f t="shared" si="2"/>
        <v>94</v>
      </c>
    </row>
    <row r="44" spans="1:49" ht="15" hidden="1" customHeight="1" x14ac:dyDescent="0.25">
      <c r="A44" s="132"/>
      <c r="B44" s="53"/>
      <c r="C44" s="46"/>
      <c r="D44" s="46" t="s">
        <v>137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>
        <f t="shared" si="2"/>
        <v>0</v>
      </c>
    </row>
    <row r="45" spans="1:49" ht="15" customHeight="1" x14ac:dyDescent="0.25">
      <c r="A45" s="122"/>
      <c r="B45" s="52" t="s">
        <v>123</v>
      </c>
      <c r="C45" s="46">
        <v>12</v>
      </c>
      <c r="D45" s="46" t="s">
        <v>137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>
        <v>12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>
        <f t="shared" si="2"/>
        <v>12</v>
      </c>
    </row>
    <row r="46" spans="1:49" x14ac:dyDescent="0.25">
      <c r="A46" s="121">
        <v>10</v>
      </c>
      <c r="B46" s="48" t="s">
        <v>148</v>
      </c>
      <c r="C46" s="46">
        <v>72</v>
      </c>
      <c r="D46" s="46" t="s">
        <v>137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4</v>
      </c>
      <c r="AB46" s="46">
        <v>4</v>
      </c>
      <c r="AC46" s="46">
        <v>8</v>
      </c>
      <c r="AD46" s="46">
        <v>16</v>
      </c>
      <c r="AE46" s="46">
        <v>16</v>
      </c>
      <c r="AF46" s="46">
        <v>10</v>
      </c>
      <c r="AG46" s="46">
        <v>6</v>
      </c>
      <c r="AH46" s="46">
        <v>8</v>
      </c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>
        <f t="shared" si="2"/>
        <v>72</v>
      </c>
    </row>
    <row r="47" spans="1:49" ht="15" hidden="1" customHeight="1" x14ac:dyDescent="0.25">
      <c r="A47" s="122"/>
      <c r="B47" s="48" t="s">
        <v>108</v>
      </c>
      <c r="C47" s="46">
        <v>72</v>
      </c>
      <c r="D47" s="46" t="s">
        <v>137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</row>
    <row r="48" spans="1:49" ht="21" x14ac:dyDescent="0.35">
      <c r="A48" s="46"/>
      <c r="B48" s="49" t="s">
        <v>125</v>
      </c>
      <c r="C48" s="50">
        <f>C33+C34+C35+C37+C38+C39+C40+C41+C42+C43+C45+C46</f>
        <v>416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31">
        <f>X33+X34+X35+X37+X38+X39+X40+X41+X42+X43+X45+X46</f>
        <v>36</v>
      </c>
      <c r="Y48" s="31">
        <f t="shared" ref="Y48:AM48" si="3">Y33+Y34+Y35+Y37+Y38+Y39+Y40+Y41+Y42+Y43+Y45+Y46</f>
        <v>36</v>
      </c>
      <c r="Z48" s="31">
        <f t="shared" si="3"/>
        <v>36</v>
      </c>
      <c r="AA48" s="31">
        <f t="shared" si="3"/>
        <v>36</v>
      </c>
      <c r="AB48" s="31">
        <f t="shared" si="3"/>
        <v>36</v>
      </c>
      <c r="AC48" s="31">
        <f t="shared" si="3"/>
        <v>36</v>
      </c>
      <c r="AD48" s="31">
        <f t="shared" si="3"/>
        <v>36</v>
      </c>
      <c r="AE48" s="31">
        <f t="shared" si="3"/>
        <v>36</v>
      </c>
      <c r="AF48" s="31">
        <f t="shared" si="3"/>
        <v>36</v>
      </c>
      <c r="AG48" s="31">
        <f t="shared" si="3"/>
        <v>36</v>
      </c>
      <c r="AH48" s="31">
        <f t="shared" si="3"/>
        <v>36</v>
      </c>
      <c r="AI48" s="31">
        <f t="shared" si="3"/>
        <v>20</v>
      </c>
      <c r="AJ48" s="31">
        <f t="shared" si="3"/>
        <v>0</v>
      </c>
      <c r="AK48" s="31">
        <f t="shared" si="3"/>
        <v>0</v>
      </c>
      <c r="AL48" s="31">
        <f t="shared" si="3"/>
        <v>0</v>
      </c>
      <c r="AM48" s="31">
        <f t="shared" si="3"/>
        <v>0</v>
      </c>
      <c r="AN48" s="31">
        <f t="shared" ref="AN48:AU48" si="4">AN34+AN35+AN39+AN41+AN42+AN43+AN44+AN45+AN46+AN47</f>
        <v>0</v>
      </c>
      <c r="AO48" s="31">
        <f t="shared" si="4"/>
        <v>0</v>
      </c>
      <c r="AP48" s="31">
        <f t="shared" si="4"/>
        <v>0</v>
      </c>
      <c r="AQ48" s="31">
        <f t="shared" si="4"/>
        <v>0</v>
      </c>
      <c r="AR48" s="31">
        <f t="shared" si="4"/>
        <v>0</v>
      </c>
      <c r="AS48" s="31">
        <f t="shared" si="4"/>
        <v>0</v>
      </c>
      <c r="AT48" s="31">
        <f t="shared" si="4"/>
        <v>0</v>
      </c>
      <c r="AU48" s="31">
        <f t="shared" si="4"/>
        <v>0</v>
      </c>
      <c r="AV48" s="46">
        <f>AV34+AV35+AV39+AV41+AV42+AV43+AV44+AV45+AV46+AV47</f>
        <v>0</v>
      </c>
      <c r="AW48" s="13">
        <f>AW33+AW34+AW35+AW37+AW38+AW39+AW40+AW41+AW42+AW43+AW45+AW46</f>
        <v>416</v>
      </c>
    </row>
    <row r="49" spans="1:49" s="20" customFormat="1" x14ac:dyDescent="0.25">
      <c r="A49" s="54"/>
      <c r="B49" s="55" t="s">
        <v>113</v>
      </c>
      <c r="C49" s="54">
        <v>396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>
        <v>40</v>
      </c>
      <c r="AK49" s="46">
        <v>40</v>
      </c>
      <c r="AL49" s="46">
        <v>40</v>
      </c>
      <c r="AM49" s="46">
        <v>16</v>
      </c>
      <c r="AN49" s="46">
        <v>22</v>
      </c>
      <c r="AO49" s="46">
        <v>40</v>
      </c>
      <c r="AP49" s="46">
        <v>40</v>
      </c>
      <c r="AQ49" s="46">
        <v>40</v>
      </c>
      <c r="AR49" s="46">
        <v>40</v>
      </c>
      <c r="AS49" s="46">
        <v>40</v>
      </c>
      <c r="AT49" s="46">
        <v>38</v>
      </c>
      <c r="AU49" s="46"/>
      <c r="AV49" s="46"/>
      <c r="AW49" s="13">
        <f>AJ49+AK49+AL49+AM49+AN49+AO49+AP49+AQ49+AR49+AS49+AT49</f>
        <v>396</v>
      </c>
    </row>
    <row r="50" spans="1:49" s="24" customFormat="1" hidden="1" x14ac:dyDescent="0.25">
      <c r="A50" s="21"/>
      <c r="B50" s="22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9" s="28" customFormat="1" x14ac:dyDescent="0.25">
      <c r="A51" s="25"/>
      <c r="B51" s="26" t="s">
        <v>114</v>
      </c>
      <c r="C51" s="25">
        <v>36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>
        <v>36</v>
      </c>
      <c r="AV51" s="27"/>
      <c r="AW51" s="28">
        <v>36</v>
      </c>
    </row>
    <row r="52" spans="1:49" ht="21" x14ac:dyDescent="0.35">
      <c r="A52" s="8"/>
      <c r="B52" s="9" t="s">
        <v>116</v>
      </c>
      <c r="C52" s="12">
        <f>C30+C48+C49+C51</f>
        <v>1476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9" ht="30" hidden="1" x14ac:dyDescent="0.25">
      <c r="B53" s="15" t="s">
        <v>106</v>
      </c>
      <c r="C53" s="11">
        <v>16</v>
      </c>
      <c r="D53" s="5" t="s">
        <v>119</v>
      </c>
    </row>
  </sheetData>
  <mergeCells count="28">
    <mergeCell ref="A43:A45"/>
    <mergeCell ref="A1:I1"/>
    <mergeCell ref="A2:A5"/>
    <mergeCell ref="B2:B5"/>
    <mergeCell ref="C2:C5"/>
    <mergeCell ref="D2:D5"/>
    <mergeCell ref="E2:I2"/>
    <mergeCell ref="N2:N3"/>
    <mergeCell ref="O2:Q2"/>
    <mergeCell ref="R2:R3"/>
    <mergeCell ref="S2:V2"/>
    <mergeCell ref="W2:W3"/>
    <mergeCell ref="A46:A47"/>
    <mergeCell ref="AM2:AM3"/>
    <mergeCell ref="AN2:AQ2"/>
    <mergeCell ref="AS2:AV2"/>
    <mergeCell ref="E6:AV6"/>
    <mergeCell ref="A7:D7"/>
    <mergeCell ref="A21:A26"/>
    <mergeCell ref="B21:B25"/>
    <mergeCell ref="X2:Y2"/>
    <mergeCell ref="Z2:Z3"/>
    <mergeCell ref="AA2:AC2"/>
    <mergeCell ref="AD2:AD3"/>
    <mergeCell ref="AE2:AH2"/>
    <mergeCell ref="AI2:AL2"/>
    <mergeCell ref="J2:M2"/>
    <mergeCell ref="A31:AV31"/>
  </mergeCells>
  <pageMargins left="0" right="0.70866141732283472" top="0.98425196850393704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zoomScale="55" zoomScaleNormal="55" workbookViewId="0">
      <selection activeCell="AN67" sqref="AN67"/>
    </sheetView>
  </sheetViews>
  <sheetFormatPr defaultRowHeight="15" x14ac:dyDescent="0.25"/>
  <cols>
    <col min="1" max="1" width="6.5703125" customWidth="1"/>
    <col min="2" max="2" width="49.140625" customWidth="1"/>
    <col min="3" max="3" width="13.28515625" customWidth="1"/>
    <col min="4" max="4" width="18.85546875" hidden="1" customWidth="1"/>
    <col min="5" max="48" width="9.140625" customWidth="1"/>
  </cols>
  <sheetData>
    <row r="1" spans="1:48" ht="28.5" x14ac:dyDescent="0.45">
      <c r="A1" s="82" t="s">
        <v>168</v>
      </c>
      <c r="B1" s="83"/>
      <c r="C1" s="83"/>
      <c r="D1" s="83"/>
      <c r="E1" s="83"/>
      <c r="F1" s="83"/>
      <c r="G1" s="83"/>
      <c r="H1" s="83"/>
      <c r="I1" s="83"/>
    </row>
    <row r="2" spans="1:48" ht="15" customHeight="1" x14ac:dyDescent="0.25">
      <c r="A2" s="84" t="s">
        <v>95</v>
      </c>
      <c r="B2" s="85" t="s">
        <v>94</v>
      </c>
      <c r="C2" s="85" t="s">
        <v>97</v>
      </c>
      <c r="D2" s="85" t="s">
        <v>96</v>
      </c>
      <c r="E2" s="88" t="s">
        <v>0</v>
      </c>
      <c r="F2" s="89"/>
      <c r="G2" s="89"/>
      <c r="H2" s="89"/>
      <c r="I2" s="90"/>
      <c r="J2" s="104" t="s">
        <v>1</v>
      </c>
      <c r="K2" s="114"/>
      <c r="L2" s="93"/>
      <c r="M2" s="94"/>
      <c r="N2" s="91" t="s">
        <v>60</v>
      </c>
      <c r="O2" s="93" t="s">
        <v>65</v>
      </c>
      <c r="P2" s="93"/>
      <c r="Q2" s="94"/>
      <c r="R2" s="95" t="s">
        <v>64</v>
      </c>
      <c r="S2" s="97" t="s">
        <v>2</v>
      </c>
      <c r="T2" s="97"/>
      <c r="U2" s="97"/>
      <c r="V2" s="97"/>
      <c r="W2" s="98" t="s">
        <v>69</v>
      </c>
      <c r="X2" s="104" t="s">
        <v>3</v>
      </c>
      <c r="Y2" s="94"/>
      <c r="Z2" s="112" t="s">
        <v>72</v>
      </c>
      <c r="AA2" s="104" t="s">
        <v>4</v>
      </c>
      <c r="AB2" s="93"/>
      <c r="AC2" s="94"/>
      <c r="AD2" s="112" t="s">
        <v>76</v>
      </c>
      <c r="AE2" s="97" t="s">
        <v>81</v>
      </c>
      <c r="AF2" s="113"/>
      <c r="AG2" s="113"/>
      <c r="AH2" s="113"/>
      <c r="AI2" s="104" t="s">
        <v>5</v>
      </c>
      <c r="AJ2" s="93"/>
      <c r="AK2" s="93"/>
      <c r="AL2" s="93"/>
      <c r="AM2" s="102" t="s">
        <v>86</v>
      </c>
      <c r="AN2" s="104" t="s">
        <v>6</v>
      </c>
      <c r="AO2" s="93"/>
      <c r="AP2" s="93"/>
      <c r="AQ2" s="94"/>
      <c r="AR2" s="63" t="s">
        <v>8</v>
      </c>
      <c r="AS2" s="97" t="s">
        <v>7</v>
      </c>
      <c r="AT2" s="97"/>
      <c r="AU2" s="97"/>
      <c r="AV2" s="97"/>
    </row>
    <row r="3" spans="1:48" ht="123" x14ac:dyDescent="0.25">
      <c r="A3" s="84"/>
      <c r="B3" s="86"/>
      <c r="C3" s="86"/>
      <c r="D3" s="86"/>
      <c r="E3" s="3" t="s">
        <v>52</v>
      </c>
      <c r="F3" s="3" t="s">
        <v>53</v>
      </c>
      <c r="G3" s="3" t="s">
        <v>54</v>
      </c>
      <c r="H3" s="3" t="s">
        <v>150</v>
      </c>
      <c r="I3" s="3" t="s">
        <v>56</v>
      </c>
      <c r="J3" s="3" t="s">
        <v>57</v>
      </c>
      <c r="K3" s="3" t="s">
        <v>58</v>
      </c>
      <c r="L3" s="3" t="s">
        <v>130</v>
      </c>
      <c r="M3" s="3" t="s">
        <v>59</v>
      </c>
      <c r="N3" s="92"/>
      <c r="O3" s="3" t="s">
        <v>61</v>
      </c>
      <c r="P3" s="3" t="s">
        <v>62</v>
      </c>
      <c r="Q3" s="3" t="s">
        <v>63</v>
      </c>
      <c r="R3" s="96"/>
      <c r="S3" s="1" t="s">
        <v>66</v>
      </c>
      <c r="T3" s="1" t="s">
        <v>67</v>
      </c>
      <c r="U3" s="1" t="s">
        <v>68</v>
      </c>
      <c r="V3" s="1" t="s">
        <v>134</v>
      </c>
      <c r="W3" s="99"/>
      <c r="X3" s="1" t="s">
        <v>70</v>
      </c>
      <c r="Y3" s="1" t="s">
        <v>71</v>
      </c>
      <c r="Z3" s="111"/>
      <c r="AA3" s="1" t="s">
        <v>73</v>
      </c>
      <c r="AB3" s="1" t="s">
        <v>74</v>
      </c>
      <c r="AC3" s="1" t="s">
        <v>75</v>
      </c>
      <c r="AD3" s="111"/>
      <c r="AE3" s="1" t="s">
        <v>77</v>
      </c>
      <c r="AF3" s="1" t="s">
        <v>78</v>
      </c>
      <c r="AG3" s="1" t="s">
        <v>79</v>
      </c>
      <c r="AH3" s="1" t="s">
        <v>80</v>
      </c>
      <c r="AI3" s="1" t="s">
        <v>82</v>
      </c>
      <c r="AJ3" s="1" t="s">
        <v>83</v>
      </c>
      <c r="AK3" s="1" t="s">
        <v>84</v>
      </c>
      <c r="AL3" s="1" t="s">
        <v>85</v>
      </c>
      <c r="AM3" s="103"/>
      <c r="AN3" s="1" t="s">
        <v>87</v>
      </c>
      <c r="AO3" s="1" t="s">
        <v>88</v>
      </c>
      <c r="AP3" s="1" t="s">
        <v>89</v>
      </c>
      <c r="AQ3" s="1" t="s">
        <v>90</v>
      </c>
      <c r="AR3" s="1" t="s">
        <v>91</v>
      </c>
      <c r="AS3" s="1" t="s">
        <v>92</v>
      </c>
      <c r="AT3" s="1" t="s">
        <v>93</v>
      </c>
      <c r="AU3" s="1" t="s">
        <v>149</v>
      </c>
      <c r="AV3" s="16" t="s">
        <v>128</v>
      </c>
    </row>
    <row r="4" spans="1:48" x14ac:dyDescent="0.25">
      <c r="A4" s="84"/>
      <c r="B4" s="86"/>
      <c r="C4" s="86"/>
      <c r="D4" s="86"/>
      <c r="E4" s="3"/>
      <c r="F4" s="3"/>
      <c r="G4" s="3"/>
      <c r="H4" s="3"/>
      <c r="I4" s="3"/>
      <c r="J4" s="3"/>
      <c r="K4" s="3"/>
      <c r="L4" s="3"/>
      <c r="M4" s="3"/>
      <c r="N4" s="57"/>
      <c r="O4" s="3"/>
      <c r="P4" s="3"/>
      <c r="Q4" s="3"/>
      <c r="R4" s="58"/>
      <c r="S4" s="1"/>
      <c r="T4" s="1"/>
      <c r="U4" s="1"/>
      <c r="V4" s="1"/>
      <c r="W4" s="59"/>
      <c r="X4" s="1"/>
      <c r="Y4" s="1"/>
      <c r="Z4" s="62"/>
      <c r="AA4" s="1"/>
      <c r="AB4" s="1"/>
      <c r="AC4" s="1"/>
      <c r="AD4" s="62"/>
      <c r="AE4" s="1"/>
      <c r="AF4" s="1"/>
      <c r="AG4" s="1"/>
      <c r="AH4" s="1"/>
      <c r="AI4" s="1"/>
      <c r="AJ4" s="1"/>
      <c r="AK4" s="1"/>
      <c r="AL4" s="1"/>
      <c r="AM4" s="60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25">
      <c r="A5" s="84"/>
      <c r="B5" s="87"/>
      <c r="C5" s="87"/>
      <c r="D5" s="87"/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2" t="s">
        <v>21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  <c r="AH5" s="2" t="s">
        <v>38</v>
      </c>
      <c r="AI5" s="2" t="s">
        <v>39</v>
      </c>
      <c r="AJ5" s="2" t="s">
        <v>40</v>
      </c>
      <c r="AK5" s="2" t="s">
        <v>41</v>
      </c>
      <c r="AL5" s="2" t="s">
        <v>42</v>
      </c>
      <c r="AM5" s="2" t="s">
        <v>43</v>
      </c>
      <c r="AN5" s="2" t="s">
        <v>44</v>
      </c>
      <c r="AO5" s="2" t="s">
        <v>45</v>
      </c>
      <c r="AP5" s="2" t="s">
        <v>46</v>
      </c>
      <c r="AQ5" s="2" t="s">
        <v>47</v>
      </c>
      <c r="AR5" s="2" t="s">
        <v>48</v>
      </c>
      <c r="AS5" s="2" t="s">
        <v>49</v>
      </c>
      <c r="AT5" s="2" t="s">
        <v>50</v>
      </c>
      <c r="AU5" s="2" t="s">
        <v>51</v>
      </c>
      <c r="AV5" s="2" t="s">
        <v>129</v>
      </c>
    </row>
    <row r="6" spans="1:48" hidden="1" x14ac:dyDescent="0.25">
      <c r="A6" s="5"/>
      <c r="B6" s="5"/>
      <c r="C6" s="5"/>
      <c r="D6" s="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</row>
    <row r="7" spans="1:48" ht="18.75" x14ac:dyDescent="0.25">
      <c r="A7" s="106" t="s">
        <v>124</v>
      </c>
      <c r="B7" s="107"/>
      <c r="C7" s="107"/>
      <c r="D7" s="108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hidden="1" x14ac:dyDescent="0.25">
      <c r="A8" s="5">
        <v>1</v>
      </c>
      <c r="B8" s="18"/>
      <c r="C8" s="18"/>
      <c r="D8" s="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idden="1" x14ac:dyDescent="0.25">
      <c r="A9" s="5">
        <v>2</v>
      </c>
      <c r="B9" s="6"/>
      <c r="C9" s="18"/>
      <c r="D9" s="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x14ac:dyDescent="0.25">
      <c r="A10" s="66">
        <v>1</v>
      </c>
      <c r="B10" s="66" t="s">
        <v>151</v>
      </c>
      <c r="C10" s="67">
        <v>28</v>
      </c>
      <c r="D10" s="66" t="s">
        <v>119</v>
      </c>
      <c r="E10" s="66">
        <v>4</v>
      </c>
      <c r="F10" s="66"/>
      <c r="G10" s="66">
        <v>2</v>
      </c>
      <c r="H10" s="66">
        <v>2</v>
      </c>
      <c r="I10" s="66">
        <v>2</v>
      </c>
      <c r="J10" s="66">
        <v>2</v>
      </c>
      <c r="K10" s="66">
        <v>4</v>
      </c>
      <c r="L10" s="66">
        <v>2</v>
      </c>
      <c r="M10" s="66">
        <v>2</v>
      </c>
      <c r="N10" s="66">
        <v>2</v>
      </c>
      <c r="O10" s="66">
        <v>2</v>
      </c>
      <c r="P10" s="66"/>
      <c r="Q10" s="66">
        <v>4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</row>
    <row r="11" spans="1:48" x14ac:dyDescent="0.25">
      <c r="A11" s="66">
        <v>2</v>
      </c>
      <c r="B11" s="66" t="s">
        <v>152</v>
      </c>
      <c r="C11" s="66">
        <v>62</v>
      </c>
      <c r="D11" s="66" t="s">
        <v>120</v>
      </c>
      <c r="E11" s="66">
        <v>6</v>
      </c>
      <c r="F11" s="66">
        <v>2</v>
      </c>
      <c r="G11" s="66">
        <v>4</v>
      </c>
      <c r="H11" s="66">
        <v>4</v>
      </c>
      <c r="I11" s="66">
        <v>4</v>
      </c>
      <c r="J11" s="66">
        <v>4</v>
      </c>
      <c r="K11" s="66">
        <v>4</v>
      </c>
      <c r="L11" s="66">
        <v>4</v>
      </c>
      <c r="M11" s="66">
        <v>4</v>
      </c>
      <c r="N11" s="66">
        <v>4</v>
      </c>
      <c r="O11" s="66">
        <v>4</v>
      </c>
      <c r="P11" s="66">
        <v>4</v>
      </c>
      <c r="Q11" s="66">
        <v>4</v>
      </c>
      <c r="R11" s="66">
        <v>2</v>
      </c>
      <c r="S11" s="66">
        <v>2</v>
      </c>
      <c r="T11" s="66">
        <v>2</v>
      </c>
      <c r="U11" s="66">
        <v>2</v>
      </c>
      <c r="V11" s="66">
        <v>2</v>
      </c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</row>
    <row r="12" spans="1:48" x14ac:dyDescent="0.25">
      <c r="A12" s="66">
        <v>3</v>
      </c>
      <c r="B12" s="66" t="s">
        <v>153</v>
      </c>
      <c r="C12" s="66">
        <v>12</v>
      </c>
      <c r="D12" s="66" t="s">
        <v>119</v>
      </c>
      <c r="E12" s="66">
        <v>2</v>
      </c>
      <c r="F12" s="66">
        <v>2</v>
      </c>
      <c r="G12" s="66">
        <v>2</v>
      </c>
      <c r="H12" s="66">
        <v>2</v>
      </c>
      <c r="I12" s="66">
        <v>2</v>
      </c>
      <c r="J12" s="66">
        <v>2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</row>
    <row r="13" spans="1:48" x14ac:dyDescent="0.25">
      <c r="A13" s="66">
        <v>4</v>
      </c>
      <c r="B13" s="66" t="s">
        <v>154</v>
      </c>
      <c r="C13" s="66">
        <v>20</v>
      </c>
      <c r="D13" s="66" t="s">
        <v>119</v>
      </c>
      <c r="E13" s="66">
        <v>2</v>
      </c>
      <c r="F13" s="66">
        <v>2</v>
      </c>
      <c r="G13" s="66">
        <v>2</v>
      </c>
      <c r="H13" s="66">
        <v>2</v>
      </c>
      <c r="I13" s="66">
        <v>2</v>
      </c>
      <c r="J13" s="66">
        <v>2</v>
      </c>
      <c r="K13" s="66">
        <v>2</v>
      </c>
      <c r="L13" s="66">
        <v>2</v>
      </c>
      <c r="M13" s="66">
        <v>2</v>
      </c>
      <c r="N13" s="66">
        <v>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</row>
    <row r="14" spans="1:48" x14ac:dyDescent="0.25">
      <c r="A14" s="66">
        <v>5</v>
      </c>
      <c r="B14" s="66" t="s">
        <v>155</v>
      </c>
      <c r="C14" s="66">
        <v>20</v>
      </c>
      <c r="D14" s="66" t="s">
        <v>119</v>
      </c>
      <c r="E14" s="66">
        <v>2</v>
      </c>
      <c r="F14" s="66">
        <v>2</v>
      </c>
      <c r="G14" s="66">
        <v>2</v>
      </c>
      <c r="H14" s="66">
        <v>2</v>
      </c>
      <c r="I14" s="66">
        <v>2</v>
      </c>
      <c r="J14" s="66">
        <v>2</v>
      </c>
      <c r="K14" s="66">
        <v>2</v>
      </c>
      <c r="L14" s="66">
        <v>2</v>
      </c>
      <c r="M14" s="66">
        <v>2</v>
      </c>
      <c r="N14" s="66">
        <v>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</row>
    <row r="15" spans="1:48" x14ac:dyDescent="0.25">
      <c r="A15" s="66">
        <v>6</v>
      </c>
      <c r="B15" s="68" t="s">
        <v>156</v>
      </c>
      <c r="C15" s="67">
        <v>23</v>
      </c>
      <c r="D15" s="66" t="s">
        <v>117</v>
      </c>
      <c r="E15" s="66"/>
      <c r="F15" s="66">
        <v>2</v>
      </c>
      <c r="G15" s="66">
        <v>2</v>
      </c>
      <c r="H15" s="66">
        <v>2</v>
      </c>
      <c r="I15" s="66">
        <v>1</v>
      </c>
      <c r="J15" s="66">
        <v>2</v>
      </c>
      <c r="K15" s="66">
        <v>2</v>
      </c>
      <c r="L15" s="66">
        <v>2</v>
      </c>
      <c r="M15" s="66">
        <v>2</v>
      </c>
      <c r="N15" s="66">
        <v>2</v>
      </c>
      <c r="O15" s="66">
        <v>2</v>
      </c>
      <c r="P15" s="66">
        <v>2</v>
      </c>
      <c r="Q15" s="66">
        <v>2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</row>
    <row r="16" spans="1:48" x14ac:dyDescent="0.25">
      <c r="A16" s="66">
        <v>7</v>
      </c>
      <c r="B16" s="66" t="s">
        <v>157</v>
      </c>
      <c r="C16" s="66">
        <v>7</v>
      </c>
      <c r="D16" s="66" t="s">
        <v>117</v>
      </c>
      <c r="E16" s="66"/>
      <c r="F16" s="66">
        <v>2</v>
      </c>
      <c r="G16" s="66">
        <v>2</v>
      </c>
      <c r="H16" s="66">
        <v>2</v>
      </c>
      <c r="I16" s="66">
        <v>1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</row>
    <row r="17" spans="1:48" x14ac:dyDescent="0.25">
      <c r="A17" s="66">
        <v>8</v>
      </c>
      <c r="B17" s="66" t="s">
        <v>158</v>
      </c>
      <c r="C17" s="67">
        <v>18</v>
      </c>
      <c r="D17" s="66" t="s">
        <v>117</v>
      </c>
      <c r="E17" s="66"/>
      <c r="F17" s="66">
        <v>2</v>
      </c>
      <c r="G17" s="66">
        <v>2</v>
      </c>
      <c r="H17" s="66">
        <v>2</v>
      </c>
      <c r="I17" s="66">
        <v>2</v>
      </c>
      <c r="J17" s="66">
        <v>2</v>
      </c>
      <c r="K17" s="66">
        <v>2</v>
      </c>
      <c r="L17" s="66">
        <v>2</v>
      </c>
      <c r="M17" s="66">
        <v>2</v>
      </c>
      <c r="N17" s="66">
        <v>2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</row>
    <row r="18" spans="1:48" ht="30" x14ac:dyDescent="0.25">
      <c r="A18" s="66">
        <v>9</v>
      </c>
      <c r="B18" s="68" t="s">
        <v>159</v>
      </c>
      <c r="C18" s="67">
        <v>64</v>
      </c>
      <c r="D18" s="66" t="s">
        <v>122</v>
      </c>
      <c r="E18" s="66"/>
      <c r="F18" s="66">
        <v>8</v>
      </c>
      <c r="G18" s="66">
        <v>4</v>
      </c>
      <c r="H18" s="66">
        <v>4</v>
      </c>
      <c r="I18" s="66"/>
      <c r="J18" s="66">
        <v>6</v>
      </c>
      <c r="K18" s="66">
        <v>6</v>
      </c>
      <c r="L18" s="66">
        <v>6</v>
      </c>
      <c r="M18" s="66">
        <v>4</v>
      </c>
      <c r="N18" s="66">
        <v>4</v>
      </c>
      <c r="O18" s="66">
        <v>6</v>
      </c>
      <c r="P18" s="66">
        <v>4</v>
      </c>
      <c r="Q18" s="66">
        <v>2</v>
      </c>
      <c r="R18" s="66">
        <v>10</v>
      </c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</row>
    <row r="19" spans="1:48" x14ac:dyDescent="0.25">
      <c r="A19" s="66">
        <v>10</v>
      </c>
      <c r="B19" s="68" t="s">
        <v>112</v>
      </c>
      <c r="C19" s="67">
        <v>36</v>
      </c>
      <c r="D19" s="66" t="s">
        <v>122</v>
      </c>
      <c r="E19" s="66"/>
      <c r="F19" s="66"/>
      <c r="G19" s="66"/>
      <c r="H19" s="66"/>
      <c r="I19" s="66"/>
      <c r="J19" s="66"/>
      <c r="K19" s="66"/>
      <c r="L19" s="66">
        <v>6</v>
      </c>
      <c r="M19" s="66">
        <v>6</v>
      </c>
      <c r="N19" s="66">
        <v>6</v>
      </c>
      <c r="O19" s="66">
        <v>6</v>
      </c>
      <c r="P19" s="66">
        <v>4</v>
      </c>
      <c r="Q19" s="66">
        <v>4</v>
      </c>
      <c r="R19" s="66"/>
      <c r="S19" s="66"/>
      <c r="T19" s="66">
        <v>4</v>
      </c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</row>
    <row r="20" spans="1:48" hidden="1" x14ac:dyDescent="0.25">
      <c r="A20" s="66"/>
      <c r="B20" s="6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</row>
    <row r="21" spans="1:48" x14ac:dyDescent="0.25">
      <c r="A21" s="69">
        <v>11</v>
      </c>
      <c r="B21" s="70" t="s">
        <v>160</v>
      </c>
      <c r="C21" s="66">
        <v>98</v>
      </c>
      <c r="D21" s="66" t="s">
        <v>161</v>
      </c>
      <c r="E21" s="66"/>
      <c r="F21" s="66">
        <v>6</v>
      </c>
      <c r="G21" s="66">
        <v>6</v>
      </c>
      <c r="H21" s="66">
        <v>6</v>
      </c>
      <c r="I21" s="66">
        <v>6</v>
      </c>
      <c r="J21" s="66">
        <v>6</v>
      </c>
      <c r="K21" s="66">
        <v>6</v>
      </c>
      <c r="L21" s="66"/>
      <c r="M21" s="66">
        <v>2</v>
      </c>
      <c r="N21" s="66">
        <v>2</v>
      </c>
      <c r="O21" s="66">
        <v>6</v>
      </c>
      <c r="P21" s="66">
        <v>2</v>
      </c>
      <c r="Q21" s="66">
        <v>2</v>
      </c>
      <c r="R21" s="66">
        <v>8</v>
      </c>
      <c r="S21" s="66">
        <v>18</v>
      </c>
      <c r="T21" s="66">
        <v>6</v>
      </c>
      <c r="U21" s="66">
        <v>10</v>
      </c>
      <c r="V21" s="66">
        <v>6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</row>
    <row r="22" spans="1:48" ht="36" hidden="1" customHeight="1" x14ac:dyDescent="0.25">
      <c r="A22" s="71"/>
      <c r="B22" s="72"/>
      <c r="C22" s="66"/>
      <c r="D22" s="66" t="s">
        <v>161</v>
      </c>
      <c r="E22" s="66"/>
      <c r="F22" s="66">
        <v>6</v>
      </c>
      <c r="G22" s="66">
        <v>6</v>
      </c>
      <c r="H22" s="66">
        <v>6</v>
      </c>
      <c r="I22" s="66">
        <v>6</v>
      </c>
      <c r="J22" s="66">
        <v>6</v>
      </c>
      <c r="K22" s="66">
        <v>6</v>
      </c>
      <c r="L22" s="66">
        <v>6</v>
      </c>
      <c r="M22" s="66">
        <v>6</v>
      </c>
      <c r="N22" s="66">
        <v>6</v>
      </c>
      <c r="O22" s="66">
        <v>6</v>
      </c>
      <c r="P22" s="66">
        <v>6</v>
      </c>
      <c r="Q22" s="66">
        <v>6</v>
      </c>
      <c r="R22" s="66">
        <v>6</v>
      </c>
      <c r="S22" s="66">
        <v>6</v>
      </c>
      <c r="T22" s="66">
        <v>6</v>
      </c>
      <c r="U22" s="66">
        <v>6</v>
      </c>
      <c r="V22" s="66">
        <v>2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</row>
    <row r="23" spans="1:48" hidden="1" x14ac:dyDescent="0.25">
      <c r="A23" s="71"/>
      <c r="B23" s="72"/>
      <c r="C23" s="66"/>
      <c r="D23" s="66" t="s">
        <v>161</v>
      </c>
      <c r="E23" s="66"/>
      <c r="F23" s="66">
        <v>6</v>
      </c>
      <c r="G23" s="66">
        <v>6</v>
      </c>
      <c r="H23" s="66">
        <v>6</v>
      </c>
      <c r="I23" s="66">
        <v>6</v>
      </c>
      <c r="J23" s="66">
        <v>6</v>
      </c>
      <c r="K23" s="66">
        <v>6</v>
      </c>
      <c r="L23" s="66">
        <v>6</v>
      </c>
      <c r="M23" s="66">
        <v>6</v>
      </c>
      <c r="N23" s="66">
        <v>6</v>
      </c>
      <c r="O23" s="66">
        <v>6</v>
      </c>
      <c r="P23" s="66">
        <v>6</v>
      </c>
      <c r="Q23" s="66">
        <v>6</v>
      </c>
      <c r="R23" s="66">
        <v>6</v>
      </c>
      <c r="S23" s="66">
        <v>6</v>
      </c>
      <c r="T23" s="66">
        <v>6</v>
      </c>
      <c r="U23" s="66">
        <v>6</v>
      </c>
      <c r="V23" s="66">
        <v>2</v>
      </c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</row>
    <row r="24" spans="1:48" hidden="1" x14ac:dyDescent="0.25">
      <c r="A24" s="71"/>
      <c r="B24" s="72"/>
      <c r="C24" s="66"/>
      <c r="D24" s="66" t="s">
        <v>161</v>
      </c>
      <c r="E24" s="66"/>
      <c r="F24" s="66">
        <v>6</v>
      </c>
      <c r="G24" s="66">
        <v>6</v>
      </c>
      <c r="H24" s="66">
        <v>6</v>
      </c>
      <c r="I24" s="66">
        <v>6</v>
      </c>
      <c r="J24" s="66">
        <v>6</v>
      </c>
      <c r="K24" s="66">
        <v>6</v>
      </c>
      <c r="L24" s="66">
        <v>6</v>
      </c>
      <c r="M24" s="66">
        <v>6</v>
      </c>
      <c r="N24" s="66">
        <v>6</v>
      </c>
      <c r="O24" s="66">
        <v>6</v>
      </c>
      <c r="P24" s="66">
        <v>6</v>
      </c>
      <c r="Q24" s="66">
        <v>6</v>
      </c>
      <c r="R24" s="66">
        <v>6</v>
      </c>
      <c r="S24" s="66">
        <v>6</v>
      </c>
      <c r="T24" s="66">
        <v>6</v>
      </c>
      <c r="U24" s="66">
        <v>6</v>
      </c>
      <c r="V24" s="66">
        <v>2</v>
      </c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</row>
    <row r="25" spans="1:48" hidden="1" x14ac:dyDescent="0.25">
      <c r="A25" s="71"/>
      <c r="B25" s="73"/>
      <c r="C25" s="66"/>
      <c r="D25" s="66" t="s">
        <v>161</v>
      </c>
      <c r="E25" s="66"/>
      <c r="F25" s="66">
        <v>6</v>
      </c>
      <c r="G25" s="66">
        <v>6</v>
      </c>
      <c r="H25" s="66">
        <v>6</v>
      </c>
      <c r="I25" s="66">
        <v>6</v>
      </c>
      <c r="J25" s="66">
        <v>6</v>
      </c>
      <c r="K25" s="66">
        <v>6</v>
      </c>
      <c r="L25" s="66">
        <v>6</v>
      </c>
      <c r="M25" s="66">
        <v>6</v>
      </c>
      <c r="N25" s="66">
        <v>6</v>
      </c>
      <c r="O25" s="66">
        <v>6</v>
      </c>
      <c r="P25" s="66">
        <v>6</v>
      </c>
      <c r="Q25" s="66">
        <v>6</v>
      </c>
      <c r="R25" s="66">
        <v>6</v>
      </c>
      <c r="S25" s="66">
        <v>6</v>
      </c>
      <c r="T25" s="66">
        <v>6</v>
      </c>
      <c r="U25" s="66">
        <v>6</v>
      </c>
      <c r="V25" s="66">
        <v>2</v>
      </c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</row>
    <row r="26" spans="1:48" hidden="1" x14ac:dyDescent="0.25">
      <c r="A26" s="74"/>
      <c r="B26" s="75"/>
      <c r="C26" s="66"/>
      <c r="D26" s="66" t="s">
        <v>161</v>
      </c>
      <c r="E26" s="66"/>
      <c r="F26" s="66">
        <v>6</v>
      </c>
      <c r="G26" s="66">
        <v>6</v>
      </c>
      <c r="H26" s="66">
        <v>6</v>
      </c>
      <c r="I26" s="66">
        <v>6</v>
      </c>
      <c r="J26" s="66">
        <v>6</v>
      </c>
      <c r="K26" s="66">
        <v>6</v>
      </c>
      <c r="L26" s="66">
        <v>6</v>
      </c>
      <c r="M26" s="66">
        <v>6</v>
      </c>
      <c r="N26" s="66">
        <v>6</v>
      </c>
      <c r="O26" s="66">
        <v>6</v>
      </c>
      <c r="P26" s="66">
        <v>6</v>
      </c>
      <c r="Q26" s="66">
        <v>6</v>
      </c>
      <c r="R26" s="66">
        <v>6</v>
      </c>
      <c r="S26" s="66">
        <v>6</v>
      </c>
      <c r="T26" s="66">
        <v>6</v>
      </c>
      <c r="U26" s="66">
        <v>6</v>
      </c>
      <c r="V26" s="66">
        <v>2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</row>
    <row r="27" spans="1:48" hidden="1" x14ac:dyDescent="0.25">
      <c r="A27" s="69"/>
      <c r="B27" s="69"/>
      <c r="C27" s="66"/>
      <c r="D27" s="66" t="s">
        <v>161</v>
      </c>
      <c r="E27" s="66"/>
      <c r="F27" s="66">
        <v>6</v>
      </c>
      <c r="G27" s="66">
        <v>6</v>
      </c>
      <c r="H27" s="66">
        <v>6</v>
      </c>
      <c r="I27" s="66">
        <v>6</v>
      </c>
      <c r="J27" s="66">
        <v>6</v>
      </c>
      <c r="K27" s="66">
        <v>6</v>
      </c>
      <c r="L27" s="66">
        <v>6</v>
      </c>
      <c r="M27" s="66">
        <v>6</v>
      </c>
      <c r="N27" s="66">
        <v>6</v>
      </c>
      <c r="O27" s="66">
        <v>6</v>
      </c>
      <c r="P27" s="66">
        <v>6</v>
      </c>
      <c r="Q27" s="66">
        <v>6</v>
      </c>
      <c r="R27" s="66">
        <v>6</v>
      </c>
      <c r="S27" s="66">
        <v>6</v>
      </c>
      <c r="T27" s="66">
        <v>6</v>
      </c>
      <c r="U27" s="66">
        <v>6</v>
      </c>
      <c r="V27" s="66">
        <v>2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</row>
    <row r="28" spans="1:48" ht="45" x14ac:dyDescent="0.25">
      <c r="A28" s="76">
        <v>12</v>
      </c>
      <c r="B28" s="77" t="s">
        <v>162</v>
      </c>
      <c r="C28" s="66">
        <v>92</v>
      </c>
      <c r="D28" s="66" t="s">
        <v>161</v>
      </c>
      <c r="E28" s="66"/>
      <c r="F28" s="66">
        <v>6</v>
      </c>
      <c r="G28" s="66">
        <v>6</v>
      </c>
      <c r="H28" s="66">
        <v>6</v>
      </c>
      <c r="I28" s="66">
        <v>6</v>
      </c>
      <c r="J28" s="66"/>
      <c r="K28" s="66">
        <v>6</v>
      </c>
      <c r="L28" s="66">
        <v>2</v>
      </c>
      <c r="M28" s="66">
        <v>2</v>
      </c>
      <c r="N28" s="66">
        <v>2</v>
      </c>
      <c r="O28" s="66">
        <v>2</v>
      </c>
      <c r="P28" s="66">
        <v>6</v>
      </c>
      <c r="Q28" s="66">
        <v>6</v>
      </c>
      <c r="R28" s="66">
        <v>6</v>
      </c>
      <c r="S28" s="66">
        <v>8</v>
      </c>
      <c r="T28" s="66">
        <v>16</v>
      </c>
      <c r="U28" s="66">
        <v>12</v>
      </c>
      <c r="V28" s="66">
        <v>0</v>
      </c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</row>
    <row r="29" spans="1:48" x14ac:dyDescent="0.25">
      <c r="A29" s="74">
        <v>13</v>
      </c>
      <c r="B29" s="68" t="s">
        <v>108</v>
      </c>
      <c r="C29" s="67">
        <v>108</v>
      </c>
      <c r="D29" s="66" t="s">
        <v>161</v>
      </c>
      <c r="E29" s="66"/>
      <c r="F29" s="66"/>
      <c r="G29" s="66"/>
      <c r="H29" s="66"/>
      <c r="I29" s="66">
        <v>6</v>
      </c>
      <c r="J29" s="66">
        <v>6</v>
      </c>
      <c r="K29" s="66"/>
      <c r="L29" s="66">
        <v>6</v>
      </c>
      <c r="M29" s="66">
        <v>6</v>
      </c>
      <c r="N29" s="66">
        <v>6</v>
      </c>
      <c r="O29" s="66">
        <v>6</v>
      </c>
      <c r="P29" s="66">
        <v>12</v>
      </c>
      <c r="Q29" s="66">
        <v>12</v>
      </c>
      <c r="R29" s="66">
        <v>8</v>
      </c>
      <c r="S29" s="66">
        <v>8</v>
      </c>
      <c r="T29" s="66">
        <v>8</v>
      </c>
      <c r="U29" s="66">
        <v>12</v>
      </c>
      <c r="V29" s="66">
        <v>12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</row>
    <row r="30" spans="1:48" x14ac:dyDescent="0.25">
      <c r="A30" s="74">
        <v>13</v>
      </c>
      <c r="B30" s="68" t="s">
        <v>163</v>
      </c>
      <c r="C30" s="67">
        <v>24</v>
      </c>
      <c r="D30" s="66" t="s">
        <v>118</v>
      </c>
      <c r="E30" s="66"/>
      <c r="F30" s="66">
        <v>2</v>
      </c>
      <c r="G30" s="66">
        <v>2</v>
      </c>
      <c r="H30" s="66">
        <v>2</v>
      </c>
      <c r="I30" s="66">
        <v>2</v>
      </c>
      <c r="J30" s="66">
        <v>2</v>
      </c>
      <c r="K30" s="66">
        <v>2</v>
      </c>
      <c r="L30" s="66">
        <v>2</v>
      </c>
      <c r="M30" s="66">
        <v>2</v>
      </c>
      <c r="N30" s="66">
        <v>2</v>
      </c>
      <c r="O30" s="66">
        <v>2</v>
      </c>
      <c r="P30" s="66">
        <v>2</v>
      </c>
      <c r="Q30" s="66"/>
      <c r="R30" s="66">
        <v>2</v>
      </c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</row>
    <row r="31" spans="1:48" x14ac:dyDescent="0.25">
      <c r="A31" s="74"/>
      <c r="B31" s="78" t="s">
        <v>164</v>
      </c>
      <c r="C31" s="67">
        <v>16</v>
      </c>
      <c r="D31" s="66" t="s">
        <v>161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>
        <v>16</v>
      </c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</row>
    <row r="32" spans="1:48" ht="21" x14ac:dyDescent="0.35">
      <c r="A32" s="66"/>
      <c r="B32" s="79" t="s">
        <v>115</v>
      </c>
      <c r="C32" s="80">
        <f>C10+C11+C12+C13+C14+C15+C16+C17+C18+C19+C21+C28+C29+C30+C31</f>
        <v>628</v>
      </c>
      <c r="D32" s="66"/>
      <c r="E32" s="66">
        <f>E10+E11+E12+E13+E14+E15+E16+E17+E18+E19+E21+E28+E29+E30+E31</f>
        <v>16</v>
      </c>
      <c r="F32" s="66">
        <f t="shared" ref="F32:V32" si="0">F10+F11+F12+F13+F14+F15+F16+F17+F18+F19+F21+F28+F29+F30+F31</f>
        <v>36</v>
      </c>
      <c r="G32" s="66">
        <f t="shared" si="0"/>
        <v>36</v>
      </c>
      <c r="H32" s="66">
        <f t="shared" si="0"/>
        <v>36</v>
      </c>
      <c r="I32" s="66">
        <f t="shared" si="0"/>
        <v>36</v>
      </c>
      <c r="J32" s="66">
        <f t="shared" si="0"/>
        <v>36</v>
      </c>
      <c r="K32" s="66">
        <f t="shared" si="0"/>
        <v>36</v>
      </c>
      <c r="L32" s="66">
        <f t="shared" si="0"/>
        <v>36</v>
      </c>
      <c r="M32" s="66">
        <f t="shared" si="0"/>
        <v>36</v>
      </c>
      <c r="N32" s="66">
        <f t="shared" si="0"/>
        <v>36</v>
      </c>
      <c r="O32" s="66">
        <f t="shared" si="0"/>
        <v>36</v>
      </c>
      <c r="P32" s="66">
        <f t="shared" si="0"/>
        <v>36</v>
      </c>
      <c r="Q32" s="66">
        <f t="shared" si="0"/>
        <v>36</v>
      </c>
      <c r="R32" s="66">
        <f t="shared" si="0"/>
        <v>36</v>
      </c>
      <c r="S32" s="66">
        <f t="shared" si="0"/>
        <v>36</v>
      </c>
      <c r="T32" s="66">
        <f t="shared" si="0"/>
        <v>36</v>
      </c>
      <c r="U32" s="66">
        <f t="shared" si="0"/>
        <v>36</v>
      </c>
      <c r="V32" s="66">
        <f t="shared" si="0"/>
        <v>36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</row>
    <row r="33" spans="1:48" ht="15.75" customHeight="1" x14ac:dyDescent="0.3">
      <c r="A33" s="129" t="s">
        <v>109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1"/>
    </row>
    <row r="34" spans="1:48" ht="15.75" hidden="1" customHeight="1" x14ac:dyDescent="0.25">
      <c r="A34" s="66">
        <v>1</v>
      </c>
      <c r="B34" s="81" t="s">
        <v>98</v>
      </c>
      <c r="C34" s="81">
        <v>16</v>
      </c>
      <c r="D34" s="66" t="s">
        <v>110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</row>
    <row r="35" spans="1:48" ht="15.75" customHeight="1" x14ac:dyDescent="0.25">
      <c r="A35" s="66">
        <v>1</v>
      </c>
      <c r="B35" s="67" t="s">
        <v>165</v>
      </c>
      <c r="C35" s="67">
        <v>44</v>
      </c>
      <c r="D35" s="66" t="s">
        <v>161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>
        <v>2</v>
      </c>
      <c r="Y35" s="66">
        <v>6</v>
      </c>
      <c r="Z35" s="66">
        <v>6</v>
      </c>
      <c r="AA35" s="66">
        <v>6</v>
      </c>
      <c r="AB35" s="66">
        <v>4</v>
      </c>
      <c r="AC35" s="66">
        <v>4</v>
      </c>
      <c r="AD35" s="66">
        <v>4</v>
      </c>
      <c r="AE35" s="66">
        <v>4</v>
      </c>
      <c r="AF35" s="66">
        <v>4</v>
      </c>
      <c r="AG35" s="66">
        <v>4</v>
      </c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</row>
    <row r="36" spans="1:48" x14ac:dyDescent="0.25">
      <c r="A36" s="66">
        <v>2</v>
      </c>
      <c r="B36" s="68" t="s">
        <v>156</v>
      </c>
      <c r="C36" s="67">
        <v>9</v>
      </c>
      <c r="D36" s="66" t="s">
        <v>117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>
        <v>2</v>
      </c>
      <c r="Y36" s="66">
        <v>2</v>
      </c>
      <c r="Z36" s="66">
        <v>2</v>
      </c>
      <c r="AA36" s="66">
        <v>2</v>
      </c>
      <c r="AB36" s="66">
        <v>1</v>
      </c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</row>
    <row r="37" spans="1:48" x14ac:dyDescent="0.25">
      <c r="A37" s="66">
        <v>3</v>
      </c>
      <c r="B37" s="66" t="s">
        <v>157</v>
      </c>
      <c r="C37" s="66">
        <v>23</v>
      </c>
      <c r="D37" s="66" t="s">
        <v>117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>
        <v>8</v>
      </c>
      <c r="Y37" s="66">
        <v>2</v>
      </c>
      <c r="Z37" s="66">
        <v>2</v>
      </c>
      <c r="AA37" s="66">
        <v>2</v>
      </c>
      <c r="AB37" s="66">
        <v>1</v>
      </c>
      <c r="AC37" s="66">
        <v>2</v>
      </c>
      <c r="AD37" s="66">
        <v>2</v>
      </c>
      <c r="AE37" s="66">
        <v>2</v>
      </c>
      <c r="AF37" s="66">
        <v>2</v>
      </c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</row>
    <row r="38" spans="1:48" hidden="1" x14ac:dyDescent="0.25">
      <c r="A38" s="66">
        <v>4</v>
      </c>
      <c r="B38" s="78"/>
      <c r="C38" s="81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>
        <v>2</v>
      </c>
      <c r="Y38" s="66">
        <v>2</v>
      </c>
      <c r="Z38" s="66">
        <v>2</v>
      </c>
      <c r="AA38" s="66">
        <v>2</v>
      </c>
      <c r="AB38" s="66">
        <v>2</v>
      </c>
      <c r="AC38" s="66">
        <v>2</v>
      </c>
      <c r="AD38" s="66">
        <v>2</v>
      </c>
      <c r="AE38" s="66">
        <v>2</v>
      </c>
      <c r="AF38" s="66">
        <v>2</v>
      </c>
      <c r="AG38" s="66">
        <v>2</v>
      </c>
      <c r="AH38" s="66">
        <v>3</v>
      </c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</row>
    <row r="39" spans="1:48" x14ac:dyDescent="0.25">
      <c r="A39" s="66">
        <v>4</v>
      </c>
      <c r="B39" s="66" t="s">
        <v>166</v>
      </c>
      <c r="C39" s="66">
        <v>24</v>
      </c>
      <c r="D39" s="66" t="s">
        <v>120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>
        <v>6</v>
      </c>
      <c r="Y39" s="66">
        <v>2</v>
      </c>
      <c r="Z39" s="66">
        <v>2</v>
      </c>
      <c r="AA39" s="66">
        <v>2</v>
      </c>
      <c r="AB39" s="66">
        <v>2</v>
      </c>
      <c r="AC39" s="66">
        <v>2</v>
      </c>
      <c r="AD39" s="66">
        <v>2</v>
      </c>
      <c r="AE39" s="66">
        <v>2</v>
      </c>
      <c r="AF39" s="66">
        <v>2</v>
      </c>
      <c r="AG39" s="66">
        <v>2</v>
      </c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</row>
    <row r="40" spans="1:48" ht="45" x14ac:dyDescent="0.25">
      <c r="A40" s="66">
        <v>5</v>
      </c>
      <c r="B40" s="68" t="s">
        <v>167</v>
      </c>
      <c r="C40" s="66">
        <v>136</v>
      </c>
      <c r="D40" s="66" t="s">
        <v>161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>
        <v>16</v>
      </c>
      <c r="Y40" s="66">
        <v>22</v>
      </c>
      <c r="Z40" s="66">
        <v>10</v>
      </c>
      <c r="AA40" s="66">
        <v>10</v>
      </c>
      <c r="AB40" s="66">
        <v>14</v>
      </c>
      <c r="AC40" s="66">
        <v>14</v>
      </c>
      <c r="AD40" s="66">
        <v>14</v>
      </c>
      <c r="AE40" s="66">
        <v>12</v>
      </c>
      <c r="AF40" s="66">
        <v>12</v>
      </c>
      <c r="AG40" s="66">
        <v>12</v>
      </c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</row>
    <row r="41" spans="1:48" x14ac:dyDescent="0.25">
      <c r="A41" s="66">
        <v>6</v>
      </c>
      <c r="B41" s="66" t="s">
        <v>148</v>
      </c>
      <c r="C41" s="66">
        <v>108</v>
      </c>
      <c r="D41" s="66" t="s">
        <v>161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>
        <v>12</v>
      </c>
      <c r="AA41" s="66">
        <v>12</v>
      </c>
      <c r="AB41" s="66">
        <v>12</v>
      </c>
      <c r="AC41" s="66">
        <v>12</v>
      </c>
      <c r="AD41" s="66">
        <v>12</v>
      </c>
      <c r="AE41" s="66">
        <v>14</v>
      </c>
      <c r="AF41" s="66">
        <v>16</v>
      </c>
      <c r="AG41" s="66">
        <v>18</v>
      </c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</row>
    <row r="42" spans="1:48" x14ac:dyDescent="0.25">
      <c r="A42" s="66">
        <v>7</v>
      </c>
      <c r="B42" s="68" t="s">
        <v>163</v>
      </c>
      <c r="C42" s="67">
        <v>16</v>
      </c>
      <c r="D42" s="66" t="s">
        <v>118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>
        <v>2</v>
      </c>
      <c r="Y42" s="66">
        <v>2</v>
      </c>
      <c r="Z42" s="66">
        <v>2</v>
      </c>
      <c r="AA42" s="66">
        <v>2</v>
      </c>
      <c r="AB42" s="66">
        <v>2</v>
      </c>
      <c r="AC42" s="66">
        <v>2</v>
      </c>
      <c r="AD42" s="66">
        <v>2</v>
      </c>
      <c r="AE42" s="66">
        <v>2</v>
      </c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</row>
    <row r="43" spans="1:48" x14ac:dyDescent="0.25">
      <c r="A43" s="46">
        <v>7</v>
      </c>
      <c r="B43" s="52" t="s">
        <v>123</v>
      </c>
      <c r="C43" s="46">
        <v>20</v>
      </c>
      <c r="D43" s="46" t="s">
        <v>137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>
        <v>20</v>
      </c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</row>
    <row r="44" spans="1:48" hidden="1" x14ac:dyDescent="0.25">
      <c r="A44" s="46"/>
      <c r="B44" s="6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</row>
    <row r="45" spans="1:48" hidden="1" x14ac:dyDescent="0.25">
      <c r="A45" s="121"/>
      <c r="B45" s="5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</row>
    <row r="46" spans="1:48" ht="15" hidden="1" customHeight="1" x14ac:dyDescent="0.25">
      <c r="A46" s="132"/>
      <c r="B46" s="53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</row>
    <row r="47" spans="1:48" ht="15" hidden="1" customHeight="1" x14ac:dyDescent="0.25">
      <c r="A47" s="122"/>
      <c r="B47" s="52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</row>
    <row r="48" spans="1:48" hidden="1" x14ac:dyDescent="0.25">
      <c r="A48" s="121"/>
      <c r="B48" s="6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</row>
    <row r="49" spans="1:48" ht="15" hidden="1" customHeight="1" x14ac:dyDescent="0.25">
      <c r="A49" s="122"/>
      <c r="B49" s="6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</row>
    <row r="50" spans="1:48" ht="21" x14ac:dyDescent="0.35">
      <c r="A50" s="46"/>
      <c r="B50" s="49" t="s">
        <v>125</v>
      </c>
      <c r="C50" s="50">
        <f>C35+C36+C37+C39+C40+C41+C42+C43</f>
        <v>380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46"/>
    </row>
    <row r="51" spans="1:48" s="20" customFormat="1" x14ac:dyDescent="0.25">
      <c r="A51" s="29"/>
      <c r="B51" s="30" t="s">
        <v>113</v>
      </c>
      <c r="C51" s="29">
        <v>432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>
        <v>36</v>
      </c>
      <c r="AJ51" s="19">
        <v>40</v>
      </c>
      <c r="AK51" s="19">
        <v>40</v>
      </c>
      <c r="AL51" s="19">
        <v>40</v>
      </c>
      <c r="AM51" s="19">
        <v>16</v>
      </c>
      <c r="AN51" s="19">
        <v>22</v>
      </c>
      <c r="AO51" s="19">
        <v>40</v>
      </c>
      <c r="AP51" s="19">
        <v>40</v>
      </c>
      <c r="AQ51" s="19">
        <v>40</v>
      </c>
      <c r="AR51" s="19">
        <v>40</v>
      </c>
      <c r="AS51" s="19">
        <v>40</v>
      </c>
      <c r="AT51" s="19">
        <v>38</v>
      </c>
      <c r="AU51" s="19"/>
      <c r="AV51" s="19"/>
    </row>
    <row r="52" spans="1:48" s="24" customFormat="1" hidden="1" x14ac:dyDescent="0.25">
      <c r="A52" s="21"/>
      <c r="B52" s="22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s="28" customFormat="1" x14ac:dyDescent="0.25">
      <c r="A53" s="25"/>
      <c r="B53" s="26" t="s">
        <v>114</v>
      </c>
      <c r="C53" s="25">
        <v>36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>
        <v>36</v>
      </c>
      <c r="AV53" s="27"/>
    </row>
    <row r="54" spans="1:48" ht="21" x14ac:dyDescent="0.35">
      <c r="A54" s="8"/>
      <c r="B54" s="9" t="s">
        <v>116</v>
      </c>
      <c r="C54" s="12">
        <f>C32+C50+C51+C53</f>
        <v>1476</v>
      </c>
      <c r="D54" s="5"/>
      <c r="E54" s="5">
        <f>E35+E36+E37+E39+E40+E41+E42+E43+E50+E51+E53</f>
        <v>0</v>
      </c>
      <c r="F54" s="5">
        <f t="shared" ref="F54:AV54" si="1">F35+F36+F37+F39+F40+F41+F42+F43+F50+F51+F53</f>
        <v>0</v>
      </c>
      <c r="G54" s="5">
        <f t="shared" si="1"/>
        <v>0</v>
      </c>
      <c r="H54" s="5">
        <f t="shared" si="1"/>
        <v>0</v>
      </c>
      <c r="I54" s="5">
        <f t="shared" si="1"/>
        <v>0</v>
      </c>
      <c r="J54" s="5">
        <f t="shared" si="1"/>
        <v>0</v>
      </c>
      <c r="K54" s="5">
        <f t="shared" si="1"/>
        <v>0</v>
      </c>
      <c r="L54" s="5">
        <f t="shared" si="1"/>
        <v>0</v>
      </c>
      <c r="M54" s="5">
        <f t="shared" si="1"/>
        <v>0</v>
      </c>
      <c r="N54" s="5">
        <f t="shared" si="1"/>
        <v>0</v>
      </c>
      <c r="O54" s="5">
        <f t="shared" si="1"/>
        <v>0</v>
      </c>
      <c r="P54" s="5">
        <f t="shared" si="1"/>
        <v>0</v>
      </c>
      <c r="Q54" s="5">
        <f t="shared" si="1"/>
        <v>0</v>
      </c>
      <c r="R54" s="5">
        <f t="shared" si="1"/>
        <v>0</v>
      </c>
      <c r="S54" s="5">
        <f t="shared" si="1"/>
        <v>0</v>
      </c>
      <c r="T54" s="5">
        <f t="shared" si="1"/>
        <v>0</v>
      </c>
      <c r="U54" s="5">
        <f t="shared" si="1"/>
        <v>0</v>
      </c>
      <c r="V54" s="5">
        <f t="shared" si="1"/>
        <v>0</v>
      </c>
      <c r="W54" s="5">
        <f t="shared" si="1"/>
        <v>0</v>
      </c>
      <c r="X54" s="5">
        <f t="shared" si="1"/>
        <v>36</v>
      </c>
      <c r="Y54" s="5">
        <f t="shared" si="1"/>
        <v>36</v>
      </c>
      <c r="Z54" s="5">
        <f t="shared" si="1"/>
        <v>36</v>
      </c>
      <c r="AA54" s="5">
        <f t="shared" si="1"/>
        <v>36</v>
      </c>
      <c r="AB54" s="5">
        <f t="shared" si="1"/>
        <v>36</v>
      </c>
      <c r="AC54" s="5">
        <f t="shared" si="1"/>
        <v>36</v>
      </c>
      <c r="AD54" s="5">
        <f t="shared" si="1"/>
        <v>36</v>
      </c>
      <c r="AE54" s="5">
        <f t="shared" si="1"/>
        <v>36</v>
      </c>
      <c r="AF54" s="5">
        <f t="shared" si="1"/>
        <v>36</v>
      </c>
      <c r="AG54" s="5">
        <f t="shared" si="1"/>
        <v>36</v>
      </c>
      <c r="AH54" s="5">
        <f t="shared" si="1"/>
        <v>20</v>
      </c>
      <c r="AI54" s="5">
        <f t="shared" si="1"/>
        <v>36</v>
      </c>
      <c r="AJ54" s="5">
        <f t="shared" si="1"/>
        <v>40</v>
      </c>
      <c r="AK54" s="5">
        <f t="shared" si="1"/>
        <v>40</v>
      </c>
      <c r="AL54" s="5">
        <f t="shared" si="1"/>
        <v>40</v>
      </c>
      <c r="AM54" s="5">
        <f t="shared" si="1"/>
        <v>16</v>
      </c>
      <c r="AN54" s="5">
        <f t="shared" si="1"/>
        <v>22</v>
      </c>
      <c r="AO54" s="5">
        <f t="shared" si="1"/>
        <v>40</v>
      </c>
      <c r="AP54" s="5">
        <f t="shared" si="1"/>
        <v>40</v>
      </c>
      <c r="AQ54" s="5">
        <f t="shared" si="1"/>
        <v>40</v>
      </c>
      <c r="AR54" s="5">
        <f t="shared" si="1"/>
        <v>40</v>
      </c>
      <c r="AS54" s="5">
        <f t="shared" si="1"/>
        <v>40</v>
      </c>
      <c r="AT54" s="5">
        <f t="shared" si="1"/>
        <v>38</v>
      </c>
      <c r="AU54" s="5">
        <f t="shared" si="1"/>
        <v>36</v>
      </c>
      <c r="AV54" s="5">
        <f t="shared" si="1"/>
        <v>0</v>
      </c>
    </row>
    <row r="55" spans="1:48" ht="30" hidden="1" x14ac:dyDescent="0.25">
      <c r="B55" s="15" t="s">
        <v>106</v>
      </c>
      <c r="C55" s="11">
        <v>16</v>
      </c>
      <c r="D55" s="5" t="s">
        <v>119</v>
      </c>
    </row>
  </sheetData>
  <mergeCells count="26">
    <mergeCell ref="O2:Q2"/>
    <mergeCell ref="R2:R3"/>
    <mergeCell ref="S2:V2"/>
    <mergeCell ref="W2:W3"/>
    <mergeCell ref="A1:I1"/>
    <mergeCell ref="A2:A5"/>
    <mergeCell ref="B2:B5"/>
    <mergeCell ref="C2:C5"/>
    <mergeCell ref="D2:D5"/>
    <mergeCell ref="E2:I2"/>
    <mergeCell ref="A33:AV33"/>
    <mergeCell ref="A45:A47"/>
    <mergeCell ref="A48:A49"/>
    <mergeCell ref="AM2:AM3"/>
    <mergeCell ref="AN2:AQ2"/>
    <mergeCell ref="AS2:AV2"/>
    <mergeCell ref="E6:AV6"/>
    <mergeCell ref="A7:D7"/>
    <mergeCell ref="X2:Y2"/>
    <mergeCell ref="Z2:Z3"/>
    <mergeCell ref="AA2:AC2"/>
    <mergeCell ref="AD2:AD3"/>
    <mergeCell ref="AE2:AH2"/>
    <mergeCell ref="AI2:AL2"/>
    <mergeCell ref="J2:M2"/>
    <mergeCell ref="N2:N3"/>
  </mergeCells>
  <pageMargins left="0" right="0.70866141732283472" top="0.98425196850393704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МТНиК-17-23</vt:lpstr>
      <vt:lpstr>ЭРЭ)</vt:lpstr>
      <vt:lpstr>КИПиА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2023-10-13T09:47:23Z</dcterms:modified>
</cp:coreProperties>
</file>